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ohnfield/Library/Mobile Documents/com~apple~CloudDocs/Documents/_Sector cibse ema et al/C_DemRed all &amp; mTM39 m06+/DemRed/m1222 version sent/"/>
    </mc:Choice>
  </mc:AlternateContent>
  <xr:revisionPtr revIDLastSave="0" documentId="8_{88649B24-4F16-104B-812F-7DC18B8416F8}" xr6:coauthVersionLast="47" xr6:coauthVersionMax="47" xr10:uidLastSave="{00000000-0000-0000-0000-000000000000}"/>
  <bookViews>
    <workbookView xWindow="31280" yWindow="2440" windowWidth="36740" windowHeight="24740" xr2:uid="{00000000-000D-0000-FFFF-FFFF00000000}"/>
  </bookViews>
  <sheets>
    <sheet name="Generic example &amp; notes" sheetId="13" r:id="rId1"/>
    <sheet name="Blank template" sheetId="21" r:id="rId2"/>
    <sheet name="Office example" sheetId="22" r:id="rId3"/>
    <sheet name="Light industrial example" sheetId="23" r:id="rId4"/>
    <sheet name="Q&amp;A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23" l="1"/>
  <c r="Z11" i="23"/>
  <c r="Z12" i="23"/>
  <c r="Z13" i="23"/>
  <c r="Z14" i="23"/>
  <c r="AB14" i="23" s="1"/>
  <c r="Z15" i="23"/>
  <c r="AB15" i="23" s="1"/>
  <c r="Z16" i="23"/>
  <c r="Z17" i="23"/>
  <c r="Z18" i="23"/>
  <c r="Z19" i="23"/>
  <c r="Z20" i="23"/>
  <c r="Z21" i="23"/>
  <c r="Z22" i="23"/>
  <c r="AA22" i="23" s="1"/>
  <c r="Z23" i="23"/>
  <c r="AB23" i="23" s="1"/>
  <c r="Z24" i="23"/>
  <c r="Z25" i="23"/>
  <c r="Z26" i="23"/>
  <c r="Z27" i="23"/>
  <c r="Z28" i="23"/>
  <c r="Z29" i="23"/>
  <c r="Z30" i="23"/>
  <c r="AB30" i="23" s="1"/>
  <c r="Z31" i="23"/>
  <c r="AB31" i="23" s="1"/>
  <c r="Z32" i="23"/>
  <c r="AB32" i="23" s="1"/>
  <c r="Z33" i="23"/>
  <c r="AB33" i="23" s="1"/>
  <c r="Z34" i="23"/>
  <c r="Z35" i="23"/>
  <c r="Z36" i="23"/>
  <c r="Z37" i="23"/>
  <c r="AB37" i="23" s="1"/>
  <c r="Z38" i="23"/>
  <c r="AB38" i="23" s="1"/>
  <c r="Z39" i="23"/>
  <c r="Z40" i="23"/>
  <c r="AB40" i="23" s="1"/>
  <c r="Z41" i="23"/>
  <c r="I40" i="23"/>
  <c r="H40" i="23"/>
  <c r="G40" i="23"/>
  <c r="I39" i="23"/>
  <c r="H39" i="23"/>
  <c r="G39" i="23"/>
  <c r="I38" i="23"/>
  <c r="H38" i="23"/>
  <c r="G38" i="23"/>
  <c r="I37" i="23"/>
  <c r="H37" i="23"/>
  <c r="G37" i="23"/>
  <c r="I36" i="23"/>
  <c r="H36" i="23"/>
  <c r="G36" i="23"/>
  <c r="I35" i="23"/>
  <c r="H35" i="23"/>
  <c r="G35" i="23"/>
  <c r="I34" i="23"/>
  <c r="H34" i="23"/>
  <c r="G34" i="23"/>
  <c r="I33" i="23"/>
  <c r="H33" i="23"/>
  <c r="G33" i="23"/>
  <c r="I32" i="23"/>
  <c r="H32" i="23"/>
  <c r="G32" i="23"/>
  <c r="H31" i="23"/>
  <c r="G31" i="23"/>
  <c r="H30" i="23"/>
  <c r="G30" i="23"/>
  <c r="I29" i="23"/>
  <c r="H29" i="23"/>
  <c r="G29" i="23"/>
  <c r="I28" i="23"/>
  <c r="H28" i="23"/>
  <c r="G28" i="23"/>
  <c r="I27" i="23"/>
  <c r="H27" i="23"/>
  <c r="G27" i="23"/>
  <c r="H26" i="23"/>
  <c r="G26" i="23"/>
  <c r="I25" i="23"/>
  <c r="H25" i="23"/>
  <c r="G25" i="23"/>
  <c r="I24" i="23"/>
  <c r="H24" i="23"/>
  <c r="G24" i="23"/>
  <c r="I23" i="23"/>
  <c r="H23" i="23"/>
  <c r="G23" i="23"/>
  <c r="I22" i="23"/>
  <c r="H22" i="23"/>
  <c r="G22" i="23"/>
  <c r="H21" i="23"/>
  <c r="G21" i="23"/>
  <c r="I20" i="23"/>
  <c r="H20" i="23"/>
  <c r="G20" i="23"/>
  <c r="H19" i="23"/>
  <c r="G19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X96" i="23"/>
  <c r="V96" i="23"/>
  <c r="U96" i="23"/>
  <c r="T96" i="23"/>
  <c r="R96" i="23"/>
  <c r="S96" i="23" s="1"/>
  <c r="P96" i="23"/>
  <c r="O96" i="23"/>
  <c r="W96" i="23" s="1"/>
  <c r="N96" i="23"/>
  <c r="X95" i="23"/>
  <c r="V95" i="23"/>
  <c r="U95" i="23"/>
  <c r="T95" i="23"/>
  <c r="R95" i="23"/>
  <c r="S95" i="23" s="1"/>
  <c r="P95" i="23"/>
  <c r="O95" i="23"/>
  <c r="W95" i="23" s="1"/>
  <c r="N95" i="23"/>
  <c r="X94" i="23"/>
  <c r="V94" i="23"/>
  <c r="U94" i="23"/>
  <c r="T94" i="23"/>
  <c r="R94" i="23"/>
  <c r="O94" i="23"/>
  <c r="W94" i="23" s="1"/>
  <c r="N94" i="23"/>
  <c r="N93" i="23"/>
  <c r="X84" i="23"/>
  <c r="V84" i="23"/>
  <c r="U84" i="23"/>
  <c r="T84" i="23"/>
  <c r="S84" i="23"/>
  <c r="R84" i="23"/>
  <c r="P84" i="23"/>
  <c r="O84" i="23"/>
  <c r="W84" i="23" s="1"/>
  <c r="N84" i="23"/>
  <c r="X83" i="23"/>
  <c r="V83" i="23"/>
  <c r="U83" i="23"/>
  <c r="T83" i="23"/>
  <c r="S83" i="23"/>
  <c r="R83" i="23"/>
  <c r="P83" i="23"/>
  <c r="O83" i="23"/>
  <c r="W83" i="23" s="1"/>
  <c r="N83" i="23"/>
  <c r="X82" i="23"/>
  <c r="V82" i="23"/>
  <c r="U82" i="23"/>
  <c r="T82" i="23"/>
  <c r="S82" i="23"/>
  <c r="R82" i="23"/>
  <c r="P82" i="23"/>
  <c r="O82" i="23"/>
  <c r="W82" i="23" s="1"/>
  <c r="N82" i="23"/>
  <c r="X81" i="23"/>
  <c r="V81" i="23"/>
  <c r="U81" i="23"/>
  <c r="T81" i="23"/>
  <c r="S81" i="23"/>
  <c r="R81" i="23"/>
  <c r="P81" i="23"/>
  <c r="O81" i="23"/>
  <c r="W81" i="23" s="1"/>
  <c r="N81" i="23"/>
  <c r="X80" i="23"/>
  <c r="V80" i="23"/>
  <c r="U80" i="23"/>
  <c r="T80" i="23"/>
  <c r="S80" i="23"/>
  <c r="R80" i="23"/>
  <c r="P80" i="23"/>
  <c r="O80" i="23"/>
  <c r="W80" i="23" s="1"/>
  <c r="N80" i="23"/>
  <c r="X79" i="23"/>
  <c r="V79" i="23"/>
  <c r="U79" i="23"/>
  <c r="T79" i="23"/>
  <c r="S79" i="23"/>
  <c r="R79" i="23"/>
  <c r="P79" i="23"/>
  <c r="O79" i="23"/>
  <c r="W79" i="23" s="1"/>
  <c r="N79" i="23"/>
  <c r="X78" i="23"/>
  <c r="V78" i="23"/>
  <c r="U78" i="23"/>
  <c r="T78" i="23"/>
  <c r="S78" i="23"/>
  <c r="R78" i="23"/>
  <c r="P78" i="23"/>
  <c r="O78" i="23"/>
  <c r="W78" i="23" s="1"/>
  <c r="N78" i="23"/>
  <c r="X77" i="23"/>
  <c r="V77" i="23"/>
  <c r="U77" i="23"/>
  <c r="T77" i="23"/>
  <c r="S77" i="23"/>
  <c r="R77" i="23"/>
  <c r="P77" i="23"/>
  <c r="O77" i="23"/>
  <c r="W77" i="23" s="1"/>
  <c r="N77" i="23"/>
  <c r="X76" i="23"/>
  <c r="V76" i="23"/>
  <c r="U76" i="23"/>
  <c r="T76" i="23"/>
  <c r="R76" i="23"/>
  <c r="S76" i="23" s="1"/>
  <c r="P76" i="23"/>
  <c r="O76" i="23"/>
  <c r="W76" i="23" s="1"/>
  <c r="N76" i="23"/>
  <c r="X75" i="23"/>
  <c r="V75" i="23"/>
  <c r="U75" i="23"/>
  <c r="T75" i="23"/>
  <c r="R75" i="23"/>
  <c r="S75" i="23" s="1"/>
  <c r="P75" i="23"/>
  <c r="O75" i="23"/>
  <c r="W75" i="23" s="1"/>
  <c r="N75" i="23"/>
  <c r="V73" i="23"/>
  <c r="R73" i="23"/>
  <c r="V72" i="23"/>
  <c r="R72" i="23"/>
  <c r="V71" i="23"/>
  <c r="R71" i="23"/>
  <c r="V68" i="23"/>
  <c r="V67" i="23"/>
  <c r="X66" i="23"/>
  <c r="V66" i="23"/>
  <c r="U66" i="23"/>
  <c r="T66" i="23"/>
  <c r="R66" i="23"/>
  <c r="S66" i="23" s="1"/>
  <c r="P66" i="23"/>
  <c r="O66" i="23"/>
  <c r="W66" i="23" s="1"/>
  <c r="N66" i="23"/>
  <c r="Z58" i="23"/>
  <c r="AB58" i="23" s="1"/>
  <c r="V58" i="23"/>
  <c r="R58" i="23"/>
  <c r="I58" i="23"/>
  <c r="H58" i="23"/>
  <c r="G58" i="23"/>
  <c r="N58" i="23" s="1"/>
  <c r="X58" i="23" s="1"/>
  <c r="Z57" i="23"/>
  <c r="AB57" i="23" s="1"/>
  <c r="V57" i="23"/>
  <c r="R57" i="23"/>
  <c r="I57" i="23"/>
  <c r="N57" i="23" s="1"/>
  <c r="X57" i="23" s="1"/>
  <c r="H57" i="23"/>
  <c r="G57" i="23"/>
  <c r="S57" i="23" s="1"/>
  <c r="AA56" i="23"/>
  <c r="Z56" i="23"/>
  <c r="AB56" i="23" s="1"/>
  <c r="V56" i="23"/>
  <c r="S56" i="23"/>
  <c r="R56" i="23"/>
  <c r="O56" i="23"/>
  <c r="W56" i="23" s="1"/>
  <c r="I56" i="23"/>
  <c r="H56" i="23"/>
  <c r="G56" i="23"/>
  <c r="N56" i="23" s="1"/>
  <c r="X56" i="23" s="1"/>
  <c r="Z55" i="23"/>
  <c r="AB55" i="23" s="1"/>
  <c r="V55" i="23"/>
  <c r="R55" i="23"/>
  <c r="I55" i="23"/>
  <c r="H55" i="23"/>
  <c r="O55" i="23" s="1"/>
  <c r="W55" i="23" s="1"/>
  <c r="G55" i="23"/>
  <c r="Z54" i="23"/>
  <c r="AB54" i="23" s="1"/>
  <c r="V54" i="23"/>
  <c r="R54" i="23"/>
  <c r="O54" i="23"/>
  <c r="W54" i="23" s="1"/>
  <c r="I54" i="23"/>
  <c r="S54" i="23" s="1"/>
  <c r="H54" i="23"/>
  <c r="N54" i="23" s="1"/>
  <c r="X54" i="23" s="1"/>
  <c r="G54" i="23"/>
  <c r="Z53" i="23"/>
  <c r="AB53" i="23" s="1"/>
  <c r="V53" i="23"/>
  <c r="R53" i="23"/>
  <c r="I53" i="23"/>
  <c r="H53" i="23"/>
  <c r="G53" i="23"/>
  <c r="O53" i="23" s="1"/>
  <c r="W53" i="23" s="1"/>
  <c r="Z52" i="23"/>
  <c r="AB52" i="23" s="1"/>
  <c r="V52" i="23"/>
  <c r="R52" i="23"/>
  <c r="O52" i="23"/>
  <c r="W52" i="23" s="1"/>
  <c r="N52" i="23"/>
  <c r="X52" i="23" s="1"/>
  <c r="I52" i="23"/>
  <c r="H52" i="23"/>
  <c r="G52" i="23"/>
  <c r="S52" i="23" s="1"/>
  <c r="AA51" i="23"/>
  <c r="Z51" i="23"/>
  <c r="AB51" i="23" s="1"/>
  <c r="V51" i="23"/>
  <c r="R51" i="23"/>
  <c r="I51" i="23"/>
  <c r="H51" i="23"/>
  <c r="G51" i="23"/>
  <c r="N51" i="23" s="1"/>
  <c r="X51" i="23" s="1"/>
  <c r="Z50" i="23"/>
  <c r="AB50" i="23" s="1"/>
  <c r="V50" i="23"/>
  <c r="R50" i="23"/>
  <c r="I50" i="23"/>
  <c r="N50" i="23" s="1"/>
  <c r="X50" i="23" s="1"/>
  <c r="H50" i="23"/>
  <c r="G50" i="23"/>
  <c r="S50" i="23" s="1"/>
  <c r="Z49" i="23"/>
  <c r="AB49" i="23" s="1"/>
  <c r="V49" i="23"/>
  <c r="S49" i="23"/>
  <c r="R49" i="23"/>
  <c r="N49" i="23"/>
  <c r="X49" i="23" s="1"/>
  <c r="I49" i="23"/>
  <c r="O49" i="23" s="1"/>
  <c r="W49" i="23" s="1"/>
  <c r="H49" i="23"/>
  <c r="G49" i="23"/>
  <c r="Z48" i="23"/>
  <c r="AB48" i="23" s="1"/>
  <c r="V48" i="23"/>
  <c r="R48" i="23"/>
  <c r="I48" i="23"/>
  <c r="H48" i="23"/>
  <c r="N48" i="23" s="1"/>
  <c r="X48" i="23" s="1"/>
  <c r="G48" i="23"/>
  <c r="O48" i="23" s="1"/>
  <c r="W48" i="23" s="1"/>
  <c r="Z47" i="23"/>
  <c r="AB47" i="23" s="1"/>
  <c r="V47" i="23"/>
  <c r="R47" i="23"/>
  <c r="O47" i="23"/>
  <c r="W47" i="23" s="1"/>
  <c r="I47" i="23"/>
  <c r="S47" i="23" s="1"/>
  <c r="H47" i="23"/>
  <c r="N47" i="23" s="1"/>
  <c r="X47" i="23" s="1"/>
  <c r="G47" i="23"/>
  <c r="Z46" i="23"/>
  <c r="AB46" i="23" s="1"/>
  <c r="V46" i="23"/>
  <c r="R46" i="23"/>
  <c r="I46" i="23"/>
  <c r="H46" i="23"/>
  <c r="G46" i="23"/>
  <c r="N46" i="23" s="1"/>
  <c r="X46" i="23" s="1"/>
  <c r="Z45" i="23"/>
  <c r="AB45" i="23" s="1"/>
  <c r="V45" i="23"/>
  <c r="R45" i="23"/>
  <c r="O45" i="23"/>
  <c r="W45" i="23" s="1"/>
  <c r="N45" i="23"/>
  <c r="X45" i="23" s="1"/>
  <c r="I45" i="23"/>
  <c r="H45" i="23"/>
  <c r="G45" i="23"/>
  <c r="S45" i="23" s="1"/>
  <c r="Z44" i="23"/>
  <c r="AB44" i="23" s="1"/>
  <c r="V44" i="23"/>
  <c r="S44" i="23"/>
  <c r="R44" i="23"/>
  <c r="O44" i="23"/>
  <c r="W44" i="23" s="1"/>
  <c r="I44" i="23"/>
  <c r="H44" i="23"/>
  <c r="G44" i="23"/>
  <c r="N44" i="23" s="1"/>
  <c r="X44" i="23" s="1"/>
  <c r="AA43" i="23"/>
  <c r="Z43" i="23"/>
  <c r="AB43" i="23" s="1"/>
  <c r="V43" i="23"/>
  <c r="R43" i="23"/>
  <c r="I43" i="23"/>
  <c r="N43" i="23" s="1"/>
  <c r="X43" i="23" s="1"/>
  <c r="H43" i="23"/>
  <c r="G43" i="23"/>
  <c r="S43" i="23" s="1"/>
  <c r="Z42" i="23"/>
  <c r="AB42" i="23" s="1"/>
  <c r="V42" i="23"/>
  <c r="S42" i="23"/>
  <c r="R42" i="23"/>
  <c r="N42" i="23"/>
  <c r="X42" i="23" s="1"/>
  <c r="I42" i="23"/>
  <c r="O42" i="23" s="1"/>
  <c r="W42" i="23" s="1"/>
  <c r="H42" i="23"/>
  <c r="G42" i="23"/>
  <c r="AB41" i="23"/>
  <c r="V41" i="23"/>
  <c r="R41" i="23"/>
  <c r="I41" i="23"/>
  <c r="H41" i="23"/>
  <c r="G41" i="23"/>
  <c r="O41" i="23" s="1"/>
  <c r="W41" i="23" s="1"/>
  <c r="V40" i="23"/>
  <c r="R40" i="23"/>
  <c r="O40" i="23"/>
  <c r="W40" i="23" s="1"/>
  <c r="N40" i="23"/>
  <c r="X40" i="23" s="1"/>
  <c r="V39" i="23"/>
  <c r="R39" i="23"/>
  <c r="N39" i="23"/>
  <c r="X39" i="23" s="1"/>
  <c r="O39" i="23"/>
  <c r="W39" i="23" s="1"/>
  <c r="V38" i="23"/>
  <c r="R38" i="23"/>
  <c r="O38" i="23"/>
  <c r="W38" i="23" s="1"/>
  <c r="V37" i="23"/>
  <c r="R37" i="23"/>
  <c r="N37" i="23"/>
  <c r="X37" i="23" s="1"/>
  <c r="O37" i="23"/>
  <c r="W37" i="23" s="1"/>
  <c r="AB36" i="23"/>
  <c r="V36" i="23"/>
  <c r="R36" i="23"/>
  <c r="N36" i="23"/>
  <c r="X36" i="23" s="1"/>
  <c r="O36" i="23"/>
  <c r="W36" i="23" s="1"/>
  <c r="AB35" i="23"/>
  <c r="V35" i="23"/>
  <c r="R35" i="23"/>
  <c r="N35" i="23"/>
  <c r="X35" i="23" s="1"/>
  <c r="X73" i="23" s="1"/>
  <c r="AB34" i="23"/>
  <c r="V34" i="23"/>
  <c r="V69" i="23" s="1"/>
  <c r="R34" i="23"/>
  <c r="N34" i="23"/>
  <c r="X34" i="23" s="1"/>
  <c r="O34" i="23"/>
  <c r="W34" i="23" s="1"/>
  <c r="V33" i="23"/>
  <c r="R33" i="23"/>
  <c r="O33" i="23"/>
  <c r="W33" i="23" s="1"/>
  <c r="N33" i="23"/>
  <c r="X33" i="23" s="1"/>
  <c r="V32" i="23"/>
  <c r="R32" i="23"/>
  <c r="N32" i="23"/>
  <c r="X32" i="23" s="1"/>
  <c r="V31" i="23"/>
  <c r="R31" i="23"/>
  <c r="N31" i="23"/>
  <c r="X31" i="23" s="1"/>
  <c r="O31" i="23"/>
  <c r="W31" i="23" s="1"/>
  <c r="V30" i="23"/>
  <c r="R30" i="23"/>
  <c r="O30" i="23"/>
  <c r="W30" i="23" s="1"/>
  <c r="N30" i="23"/>
  <c r="X30" i="23" s="1"/>
  <c r="AB29" i="23"/>
  <c r="V29" i="23"/>
  <c r="R29" i="23"/>
  <c r="O29" i="23"/>
  <c r="W29" i="23" s="1"/>
  <c r="N29" i="23"/>
  <c r="X29" i="23" s="1"/>
  <c r="AB28" i="23"/>
  <c r="V28" i="23"/>
  <c r="R28" i="23"/>
  <c r="N28" i="23"/>
  <c r="X28" i="23" s="1"/>
  <c r="O28" i="23"/>
  <c r="W28" i="23" s="1"/>
  <c r="AB27" i="23"/>
  <c r="V27" i="23"/>
  <c r="R27" i="23"/>
  <c r="O27" i="23"/>
  <c r="W27" i="23" s="1"/>
  <c r="N27" i="23"/>
  <c r="X27" i="23" s="1"/>
  <c r="AA26" i="23"/>
  <c r="AB26" i="23"/>
  <c r="V26" i="23"/>
  <c r="R26" i="23"/>
  <c r="O26" i="23"/>
  <c r="W26" i="23" s="1"/>
  <c r="N26" i="23"/>
  <c r="X26" i="23" s="1"/>
  <c r="AB25" i="23"/>
  <c r="V25" i="23"/>
  <c r="V92" i="23" s="1"/>
  <c r="R25" i="23"/>
  <c r="R92" i="23" s="1"/>
  <c r="O25" i="23"/>
  <c r="W25" i="23" s="1"/>
  <c r="AB24" i="23"/>
  <c r="V24" i="23"/>
  <c r="V93" i="23" s="1"/>
  <c r="R24" i="23"/>
  <c r="R93" i="23" s="1"/>
  <c r="O24" i="23"/>
  <c r="W24" i="23" s="1"/>
  <c r="N24" i="23"/>
  <c r="X24" i="23" s="1"/>
  <c r="X93" i="23" s="1"/>
  <c r="V23" i="23"/>
  <c r="R23" i="23"/>
  <c r="N23" i="23"/>
  <c r="X23" i="23" s="1"/>
  <c r="O23" i="23"/>
  <c r="W23" i="23" s="1"/>
  <c r="V22" i="23"/>
  <c r="R22" i="23"/>
  <c r="R67" i="23" s="1"/>
  <c r="O22" i="23"/>
  <c r="W22" i="23" s="1"/>
  <c r="AB21" i="23"/>
  <c r="V21" i="23"/>
  <c r="R21" i="23"/>
  <c r="N21" i="23"/>
  <c r="X21" i="23" s="1"/>
  <c r="O21" i="23"/>
  <c r="W21" i="23" s="1"/>
  <c r="AB20" i="23"/>
  <c r="V20" i="23"/>
  <c r="R20" i="23"/>
  <c r="S20" i="23" s="1"/>
  <c r="N20" i="23"/>
  <c r="X20" i="23" s="1"/>
  <c r="O20" i="23"/>
  <c r="W20" i="23" s="1"/>
  <c r="AB19" i="23"/>
  <c r="AA19" i="23"/>
  <c r="V19" i="23"/>
  <c r="R19" i="23"/>
  <c r="N19" i="23"/>
  <c r="X19" i="23" s="1"/>
  <c r="O19" i="23"/>
  <c r="W19" i="23" s="1"/>
  <c r="AB18" i="23"/>
  <c r="AA18" i="23"/>
  <c r="V18" i="23"/>
  <c r="R18" i="23"/>
  <c r="R68" i="23" s="1"/>
  <c r="N18" i="23"/>
  <c r="X18" i="23" s="1"/>
  <c r="O18" i="23"/>
  <c r="W18" i="23" s="1"/>
  <c r="AB17" i="23"/>
  <c r="V17" i="23"/>
  <c r="V74" i="23" s="1"/>
  <c r="R17" i="23"/>
  <c r="N17" i="23"/>
  <c r="X17" i="23" s="1"/>
  <c r="V16" i="23"/>
  <c r="R16" i="23"/>
  <c r="S16" i="23" s="1"/>
  <c r="N16" i="23"/>
  <c r="X16" i="23" s="1"/>
  <c r="X71" i="23" s="1"/>
  <c r="O16" i="23"/>
  <c r="W16" i="23" s="1"/>
  <c r="V15" i="23"/>
  <c r="R15" i="23"/>
  <c r="O15" i="23"/>
  <c r="O72" i="23" s="1"/>
  <c r="W72" i="23" s="1"/>
  <c r="N15" i="23"/>
  <c r="X15" i="23" s="1"/>
  <c r="X72" i="23" s="1"/>
  <c r="V14" i="23"/>
  <c r="R14" i="23"/>
  <c r="R69" i="23" s="1"/>
  <c r="N14" i="23"/>
  <c r="X14" i="23" s="1"/>
  <c r="X69" i="23" s="1"/>
  <c r="O14" i="23"/>
  <c r="W14" i="23" s="1"/>
  <c r="AA13" i="23"/>
  <c r="V13" i="23"/>
  <c r="R13" i="23"/>
  <c r="O13" i="23"/>
  <c r="W13" i="23" s="1"/>
  <c r="N13" i="23"/>
  <c r="X13" i="23" s="1"/>
  <c r="V12" i="23"/>
  <c r="R12" i="23"/>
  <c r="S12" i="23" s="1"/>
  <c r="N12" i="23"/>
  <c r="X12" i="23" s="1"/>
  <c r="AA11" i="23"/>
  <c r="V11" i="23"/>
  <c r="R11" i="23"/>
  <c r="O11" i="23"/>
  <c r="W11" i="23" s="1"/>
  <c r="N11" i="23"/>
  <c r="X11" i="23" s="1"/>
  <c r="AB10" i="23"/>
  <c r="AA10" i="23"/>
  <c r="V10" i="23"/>
  <c r="R10" i="23"/>
  <c r="N10" i="23"/>
  <c r="X10" i="23" s="1"/>
  <c r="Z9" i="23"/>
  <c r="AB9" i="23" s="1"/>
  <c r="V9" i="23"/>
  <c r="R9" i="23"/>
  <c r="R70" i="23" s="1"/>
  <c r="N9" i="23"/>
  <c r="X9" i="23" s="1"/>
  <c r="X70" i="23" s="1"/>
  <c r="O9" i="23"/>
  <c r="W9" i="23" s="1"/>
  <c r="I33" i="22"/>
  <c r="H33" i="22"/>
  <c r="G33" i="22"/>
  <c r="I32" i="22"/>
  <c r="H32" i="22"/>
  <c r="G32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X96" i="22"/>
  <c r="V96" i="22"/>
  <c r="U96" i="22"/>
  <c r="T96" i="22"/>
  <c r="R96" i="22"/>
  <c r="S96" i="22" s="1"/>
  <c r="P96" i="22"/>
  <c r="O96" i="22"/>
  <c r="W96" i="22" s="1"/>
  <c r="N96" i="22"/>
  <c r="X95" i="22"/>
  <c r="V95" i="22"/>
  <c r="U95" i="22"/>
  <c r="T95" i="22"/>
  <c r="R95" i="22"/>
  <c r="S95" i="22" s="1"/>
  <c r="P95" i="22"/>
  <c r="O95" i="22"/>
  <c r="W95" i="22" s="1"/>
  <c r="N95" i="22"/>
  <c r="X94" i="22"/>
  <c r="V94" i="22"/>
  <c r="U94" i="22"/>
  <c r="T94" i="22"/>
  <c r="R94" i="22"/>
  <c r="S94" i="22" s="1"/>
  <c r="P94" i="22"/>
  <c r="O94" i="22"/>
  <c r="W94" i="22" s="1"/>
  <c r="N94" i="22"/>
  <c r="X93" i="22"/>
  <c r="V93" i="22"/>
  <c r="U93" i="22"/>
  <c r="T93" i="22"/>
  <c r="R93" i="22"/>
  <c r="S93" i="22" s="1"/>
  <c r="P93" i="22"/>
  <c r="O93" i="22"/>
  <c r="W93" i="22" s="1"/>
  <c r="N93" i="22"/>
  <c r="X84" i="22"/>
  <c r="V84" i="22"/>
  <c r="U84" i="22"/>
  <c r="T84" i="22"/>
  <c r="S84" i="22"/>
  <c r="R84" i="22"/>
  <c r="P84" i="22"/>
  <c r="O84" i="22"/>
  <c r="W84" i="22" s="1"/>
  <c r="N84" i="22"/>
  <c r="X83" i="22"/>
  <c r="V83" i="22"/>
  <c r="U83" i="22"/>
  <c r="T83" i="22"/>
  <c r="S83" i="22"/>
  <c r="R83" i="22"/>
  <c r="P83" i="22"/>
  <c r="O83" i="22"/>
  <c r="W83" i="22" s="1"/>
  <c r="N83" i="22"/>
  <c r="X82" i="22"/>
  <c r="V82" i="22"/>
  <c r="U82" i="22"/>
  <c r="T82" i="22"/>
  <c r="S82" i="22"/>
  <c r="R82" i="22"/>
  <c r="P82" i="22"/>
  <c r="O82" i="22"/>
  <c r="W82" i="22" s="1"/>
  <c r="N82" i="22"/>
  <c r="X81" i="22"/>
  <c r="V81" i="22"/>
  <c r="U81" i="22"/>
  <c r="T81" i="22"/>
  <c r="S81" i="22"/>
  <c r="R81" i="22"/>
  <c r="P81" i="22"/>
  <c r="O81" i="22"/>
  <c r="W81" i="22" s="1"/>
  <c r="N81" i="22"/>
  <c r="X80" i="22"/>
  <c r="V80" i="22"/>
  <c r="U80" i="22"/>
  <c r="T80" i="22"/>
  <c r="S80" i="22"/>
  <c r="R80" i="22"/>
  <c r="P80" i="22"/>
  <c r="O80" i="22"/>
  <c r="W80" i="22" s="1"/>
  <c r="N80" i="22"/>
  <c r="X79" i="22"/>
  <c r="V79" i="22"/>
  <c r="U79" i="22"/>
  <c r="T79" i="22"/>
  <c r="S79" i="22"/>
  <c r="R79" i="22"/>
  <c r="P79" i="22"/>
  <c r="O79" i="22"/>
  <c r="W79" i="22" s="1"/>
  <c r="N79" i="22"/>
  <c r="X78" i="22"/>
  <c r="V78" i="22"/>
  <c r="U78" i="22"/>
  <c r="T78" i="22"/>
  <c r="S78" i="22"/>
  <c r="R78" i="22"/>
  <c r="P78" i="22"/>
  <c r="O78" i="22"/>
  <c r="W78" i="22" s="1"/>
  <c r="N78" i="22"/>
  <c r="X77" i="22"/>
  <c r="V77" i="22"/>
  <c r="U77" i="22"/>
  <c r="T77" i="22"/>
  <c r="S77" i="22"/>
  <c r="R77" i="22"/>
  <c r="P77" i="22"/>
  <c r="O77" i="22"/>
  <c r="W77" i="22" s="1"/>
  <c r="N77" i="22"/>
  <c r="X76" i="22"/>
  <c r="V76" i="22"/>
  <c r="U76" i="22"/>
  <c r="T76" i="22"/>
  <c r="R76" i="22"/>
  <c r="S76" i="22" s="1"/>
  <c r="P76" i="22"/>
  <c r="O76" i="22"/>
  <c r="W76" i="22" s="1"/>
  <c r="N76" i="22"/>
  <c r="R74" i="22"/>
  <c r="R72" i="22"/>
  <c r="R67" i="22"/>
  <c r="X66" i="22"/>
  <c r="V66" i="22"/>
  <c r="U66" i="22"/>
  <c r="T66" i="22"/>
  <c r="R66" i="22"/>
  <c r="S66" i="22" s="1"/>
  <c r="P66" i="22"/>
  <c r="O66" i="22"/>
  <c r="W66" i="22" s="1"/>
  <c r="N66" i="22"/>
  <c r="Z58" i="22"/>
  <c r="V58" i="22"/>
  <c r="R58" i="22"/>
  <c r="T58" i="22" s="1"/>
  <c r="I58" i="22"/>
  <c r="S58" i="22" s="1"/>
  <c r="H58" i="22"/>
  <c r="O58" i="22" s="1"/>
  <c r="W58" i="22" s="1"/>
  <c r="G58" i="22"/>
  <c r="Z57" i="22"/>
  <c r="V57" i="22"/>
  <c r="R57" i="22"/>
  <c r="T57" i="22" s="1"/>
  <c r="I57" i="22"/>
  <c r="H57" i="22"/>
  <c r="G57" i="22"/>
  <c r="Z56" i="22"/>
  <c r="V56" i="22"/>
  <c r="R56" i="22"/>
  <c r="T56" i="22" s="1"/>
  <c r="I56" i="22"/>
  <c r="H56" i="22"/>
  <c r="G56" i="22"/>
  <c r="Z55" i="22"/>
  <c r="V55" i="22"/>
  <c r="R55" i="22"/>
  <c r="T55" i="22" s="1"/>
  <c r="I55" i="22"/>
  <c r="H55" i="22"/>
  <c r="G55" i="22"/>
  <c r="N55" i="22" s="1"/>
  <c r="X55" i="22" s="1"/>
  <c r="Z54" i="22"/>
  <c r="V54" i="22"/>
  <c r="R54" i="22"/>
  <c r="T54" i="22" s="1"/>
  <c r="I54" i="22"/>
  <c r="H54" i="22"/>
  <c r="G54" i="22"/>
  <c r="Z53" i="22"/>
  <c r="V53" i="22"/>
  <c r="R53" i="22"/>
  <c r="T53" i="22" s="1"/>
  <c r="I53" i="22"/>
  <c r="H53" i="22"/>
  <c r="G53" i="22"/>
  <c r="Z52" i="22"/>
  <c r="V52" i="22"/>
  <c r="R52" i="22"/>
  <c r="T52" i="22" s="1"/>
  <c r="I52" i="22"/>
  <c r="H52" i="22"/>
  <c r="G52" i="22"/>
  <c r="S52" i="22" s="1"/>
  <c r="Z51" i="22"/>
  <c r="V51" i="22"/>
  <c r="R51" i="22"/>
  <c r="T51" i="22" s="1"/>
  <c r="I51" i="22"/>
  <c r="H51" i="22"/>
  <c r="G51" i="22"/>
  <c r="Z50" i="22"/>
  <c r="V50" i="22"/>
  <c r="R50" i="22"/>
  <c r="T50" i="22" s="1"/>
  <c r="I50" i="22"/>
  <c r="N50" i="22" s="1"/>
  <c r="X50" i="22" s="1"/>
  <c r="H50" i="22"/>
  <c r="G50" i="22"/>
  <c r="Z49" i="22"/>
  <c r="V49" i="22"/>
  <c r="R49" i="22"/>
  <c r="T49" i="22" s="1"/>
  <c r="I49" i="22"/>
  <c r="H49" i="22"/>
  <c r="G49" i="22"/>
  <c r="Z48" i="22"/>
  <c r="V48" i="22"/>
  <c r="R48" i="22"/>
  <c r="T48" i="22" s="1"/>
  <c r="I48" i="22"/>
  <c r="H48" i="22"/>
  <c r="G48" i="22"/>
  <c r="Z47" i="22"/>
  <c r="V47" i="22"/>
  <c r="R47" i="22"/>
  <c r="T47" i="22" s="1"/>
  <c r="I47" i="22"/>
  <c r="H47" i="22"/>
  <c r="G47" i="22"/>
  <c r="N47" i="22" s="1"/>
  <c r="X47" i="22" s="1"/>
  <c r="Z46" i="22"/>
  <c r="V46" i="22"/>
  <c r="R46" i="22"/>
  <c r="T46" i="22" s="1"/>
  <c r="I46" i="22"/>
  <c r="H46" i="22"/>
  <c r="G46" i="22"/>
  <c r="Z45" i="22"/>
  <c r="V45" i="22"/>
  <c r="R45" i="22"/>
  <c r="T45" i="22" s="1"/>
  <c r="I45" i="22"/>
  <c r="H45" i="22"/>
  <c r="G45" i="22"/>
  <c r="Z44" i="22"/>
  <c r="V44" i="22"/>
  <c r="R44" i="22"/>
  <c r="I44" i="22"/>
  <c r="H44" i="22"/>
  <c r="G44" i="22"/>
  <c r="Z43" i="22"/>
  <c r="AB43" i="22" s="1"/>
  <c r="V43" i="22"/>
  <c r="R43" i="22"/>
  <c r="I43" i="22"/>
  <c r="H43" i="22"/>
  <c r="G43" i="22"/>
  <c r="S43" i="22" s="1"/>
  <c r="Z42" i="22"/>
  <c r="AB42" i="22" s="1"/>
  <c r="V42" i="22"/>
  <c r="R42" i="22"/>
  <c r="I42" i="22"/>
  <c r="H42" i="22"/>
  <c r="G42" i="22"/>
  <c r="Z41" i="22"/>
  <c r="AB41" i="22" s="1"/>
  <c r="V41" i="22"/>
  <c r="R41" i="22"/>
  <c r="I41" i="22"/>
  <c r="H41" i="22"/>
  <c r="G41" i="22"/>
  <c r="Z40" i="22"/>
  <c r="AB40" i="22" s="1"/>
  <c r="V40" i="22"/>
  <c r="R40" i="22"/>
  <c r="I40" i="22"/>
  <c r="H40" i="22"/>
  <c r="G40" i="22"/>
  <c r="Z39" i="22"/>
  <c r="AB39" i="22" s="1"/>
  <c r="V39" i="22"/>
  <c r="R39" i="22"/>
  <c r="I39" i="22"/>
  <c r="H39" i="22"/>
  <c r="G39" i="22"/>
  <c r="Z38" i="22"/>
  <c r="AB38" i="22" s="1"/>
  <c r="V38" i="22"/>
  <c r="R38" i="22"/>
  <c r="O38" i="22"/>
  <c r="W38" i="22" s="1"/>
  <c r="I38" i="22"/>
  <c r="H38" i="22"/>
  <c r="G38" i="22"/>
  <c r="Z37" i="22"/>
  <c r="AB37" i="22" s="1"/>
  <c r="V37" i="22"/>
  <c r="R37" i="22"/>
  <c r="I37" i="22"/>
  <c r="H37" i="22"/>
  <c r="G37" i="22"/>
  <c r="Z36" i="22"/>
  <c r="AB36" i="22" s="1"/>
  <c r="V36" i="22"/>
  <c r="R36" i="22"/>
  <c r="I36" i="22"/>
  <c r="H36" i="22"/>
  <c r="G36" i="22"/>
  <c r="O36" i="22" s="1"/>
  <c r="W36" i="22" s="1"/>
  <c r="Z35" i="22"/>
  <c r="AB35" i="22" s="1"/>
  <c r="V35" i="22"/>
  <c r="R35" i="22"/>
  <c r="I35" i="22"/>
  <c r="H35" i="22"/>
  <c r="G35" i="22"/>
  <c r="Z34" i="22"/>
  <c r="AB34" i="22" s="1"/>
  <c r="V34" i="22"/>
  <c r="R34" i="22"/>
  <c r="I34" i="22"/>
  <c r="H34" i="22"/>
  <c r="G34" i="22"/>
  <c r="O34" i="22" s="1"/>
  <c r="W34" i="22" s="1"/>
  <c r="Z33" i="22"/>
  <c r="AB33" i="22" s="1"/>
  <c r="V33" i="22"/>
  <c r="R33" i="22"/>
  <c r="Z32" i="22"/>
  <c r="AB32" i="22" s="1"/>
  <c r="V32" i="22"/>
  <c r="R32" i="22"/>
  <c r="R71" i="22" s="1"/>
  <c r="Z31" i="22"/>
  <c r="AB31" i="22" s="1"/>
  <c r="V31" i="22"/>
  <c r="R31" i="22"/>
  <c r="Z30" i="22"/>
  <c r="AB30" i="22" s="1"/>
  <c r="V30" i="22"/>
  <c r="R30" i="22"/>
  <c r="N30" i="22"/>
  <c r="X30" i="22" s="1"/>
  <c r="Z29" i="22"/>
  <c r="AB29" i="22" s="1"/>
  <c r="V29" i="22"/>
  <c r="R29" i="22"/>
  <c r="Z28" i="22"/>
  <c r="AB28" i="22" s="1"/>
  <c r="V28" i="22"/>
  <c r="V67" i="22" s="1"/>
  <c r="R28" i="22"/>
  <c r="Z27" i="22"/>
  <c r="AB27" i="22" s="1"/>
  <c r="V27" i="22"/>
  <c r="V73" i="22" s="1"/>
  <c r="R27" i="22"/>
  <c r="R73" i="22" s="1"/>
  <c r="Z26" i="22"/>
  <c r="AB26" i="22" s="1"/>
  <c r="V26" i="22"/>
  <c r="R26" i="22"/>
  <c r="Z25" i="22"/>
  <c r="AB25" i="22" s="1"/>
  <c r="V25" i="22"/>
  <c r="V72" i="22" s="1"/>
  <c r="R25" i="22"/>
  <c r="Z24" i="22"/>
  <c r="AB24" i="22" s="1"/>
  <c r="V24" i="22"/>
  <c r="V75" i="22" s="1"/>
  <c r="R24" i="22"/>
  <c r="R75" i="22" s="1"/>
  <c r="Z23" i="22"/>
  <c r="AB23" i="22" s="1"/>
  <c r="V23" i="22"/>
  <c r="R23" i="22"/>
  <c r="Z22" i="22"/>
  <c r="AB22" i="22" s="1"/>
  <c r="V22" i="22"/>
  <c r="V74" i="22" s="1"/>
  <c r="R22" i="22"/>
  <c r="N22" i="22"/>
  <c r="X22" i="22" s="1"/>
  <c r="Z21" i="22"/>
  <c r="AB21" i="22" s="1"/>
  <c r="V21" i="22"/>
  <c r="V71" i="22" s="1"/>
  <c r="R21" i="22"/>
  <c r="Z20" i="22"/>
  <c r="AB20" i="22" s="1"/>
  <c r="V20" i="22"/>
  <c r="V68" i="22" s="1"/>
  <c r="R20" i="22"/>
  <c r="R68" i="22" s="1"/>
  <c r="Z19" i="22"/>
  <c r="AB19" i="22" s="1"/>
  <c r="V19" i="22"/>
  <c r="R19" i="22"/>
  <c r="Z18" i="22"/>
  <c r="AB18" i="22" s="1"/>
  <c r="V18" i="22"/>
  <c r="R18" i="22"/>
  <c r="N18" i="22"/>
  <c r="X18" i="22" s="1"/>
  <c r="Z17" i="22"/>
  <c r="AB17" i="22" s="1"/>
  <c r="V17" i="22"/>
  <c r="R17" i="22"/>
  <c r="Z16" i="22"/>
  <c r="AB16" i="22" s="1"/>
  <c r="V16" i="22"/>
  <c r="R16" i="22"/>
  <c r="Z15" i="22"/>
  <c r="AB15" i="22" s="1"/>
  <c r="V15" i="22"/>
  <c r="R15" i="22"/>
  <c r="Z14" i="22"/>
  <c r="AB14" i="22" s="1"/>
  <c r="V14" i="22"/>
  <c r="R14" i="22"/>
  <c r="O14" i="22"/>
  <c r="W14" i="22" s="1"/>
  <c r="Z13" i="22"/>
  <c r="AB13" i="22" s="1"/>
  <c r="V13" i="22"/>
  <c r="R13" i="22"/>
  <c r="Z12" i="22"/>
  <c r="AB12" i="22" s="1"/>
  <c r="V12" i="22"/>
  <c r="R12" i="22"/>
  <c r="Z11" i="22"/>
  <c r="AB11" i="22" s="1"/>
  <c r="V11" i="22"/>
  <c r="R11" i="22"/>
  <c r="Z10" i="22"/>
  <c r="AB10" i="22" s="1"/>
  <c r="V10" i="22"/>
  <c r="R10" i="22"/>
  <c r="Z9" i="22"/>
  <c r="V9" i="22"/>
  <c r="V70" i="22" s="1"/>
  <c r="R9" i="22"/>
  <c r="R70" i="22" s="1"/>
  <c r="Z10" i="21"/>
  <c r="Z11" i="21"/>
  <c r="Z12" i="21"/>
  <c r="Z13" i="21"/>
  <c r="AB13" i="21" s="1"/>
  <c r="Z14" i="21"/>
  <c r="Z15" i="21"/>
  <c r="Z16" i="21"/>
  <c r="AB16" i="21" s="1"/>
  <c r="Z17" i="21"/>
  <c r="AB17" i="21" s="1"/>
  <c r="Z18" i="21"/>
  <c r="Z19" i="21"/>
  <c r="Z20" i="21"/>
  <c r="Z21" i="21"/>
  <c r="AB21" i="21" s="1"/>
  <c r="Z22" i="21"/>
  <c r="Z23" i="21"/>
  <c r="Z24" i="21"/>
  <c r="Z25" i="21"/>
  <c r="AB25" i="21" s="1"/>
  <c r="Z26" i="21"/>
  <c r="Z27" i="21"/>
  <c r="Z28" i="21"/>
  <c r="Z29" i="21"/>
  <c r="AB29" i="21" s="1"/>
  <c r="Z30" i="21"/>
  <c r="Z31" i="21"/>
  <c r="Z32" i="21"/>
  <c r="AB32" i="21" s="1"/>
  <c r="Z33" i="21"/>
  <c r="AB33" i="21" s="1"/>
  <c r="Z34" i="21"/>
  <c r="Z35" i="21"/>
  <c r="Z36" i="21"/>
  <c r="Z37" i="21"/>
  <c r="Z38" i="21"/>
  <c r="Z39" i="21"/>
  <c r="AB39" i="21" s="1"/>
  <c r="Z40" i="21"/>
  <c r="AA40" i="21" s="1"/>
  <c r="Z41" i="21"/>
  <c r="AB41" i="21" s="1"/>
  <c r="Z42" i="21"/>
  <c r="AB42" i="21" s="1"/>
  <c r="Z43" i="21"/>
  <c r="Z44" i="21"/>
  <c r="Z45" i="21"/>
  <c r="AB45" i="21" s="1"/>
  <c r="Z46" i="21"/>
  <c r="Z47" i="21"/>
  <c r="AB47" i="21" s="1"/>
  <c r="Z48" i="21"/>
  <c r="AB48" i="21" s="1"/>
  <c r="Z49" i="21"/>
  <c r="AA49" i="21" s="1"/>
  <c r="Z50" i="21"/>
  <c r="AB50" i="21" s="1"/>
  <c r="Z51" i="21"/>
  <c r="Z52" i="21"/>
  <c r="Z53" i="21"/>
  <c r="AB53" i="21" s="1"/>
  <c r="Z54" i="21"/>
  <c r="Z55" i="21"/>
  <c r="AB55" i="21" s="1"/>
  <c r="Z56" i="21"/>
  <c r="AB56" i="21" s="1"/>
  <c r="Z57" i="21"/>
  <c r="AB57" i="21" s="1"/>
  <c r="Z58" i="21"/>
  <c r="G10" i="2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O15" i="21" s="1"/>
  <c r="H15" i="21"/>
  <c r="I15" i="21"/>
  <c r="G16" i="21"/>
  <c r="H16" i="21"/>
  <c r="I16" i="21"/>
  <c r="G17" i="21"/>
  <c r="H17" i="21"/>
  <c r="I17" i="21"/>
  <c r="G18" i="21"/>
  <c r="H18" i="21"/>
  <c r="I18" i="21"/>
  <c r="G19" i="21"/>
  <c r="H19" i="21"/>
  <c r="I19" i="21"/>
  <c r="G20" i="21"/>
  <c r="H20" i="21"/>
  <c r="I20" i="21"/>
  <c r="G21" i="21"/>
  <c r="H21" i="21"/>
  <c r="I21" i="21"/>
  <c r="G22" i="21"/>
  <c r="H22" i="21"/>
  <c r="I22" i="21"/>
  <c r="O22" i="21" s="1"/>
  <c r="W22" i="21" s="1"/>
  <c r="G23" i="21"/>
  <c r="O23" i="21" s="1"/>
  <c r="W23" i="21" s="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G28" i="21"/>
  <c r="H28" i="21"/>
  <c r="I28" i="21"/>
  <c r="G29" i="21"/>
  <c r="H29" i="21"/>
  <c r="I29" i="21"/>
  <c r="G30" i="21"/>
  <c r="H30" i="21"/>
  <c r="I30" i="21"/>
  <c r="O30" i="21" s="1"/>
  <c r="W30" i="21" s="1"/>
  <c r="G31" i="21"/>
  <c r="O31" i="21" s="1"/>
  <c r="W31" i="21" s="1"/>
  <c r="H31" i="21"/>
  <c r="I31" i="21"/>
  <c r="G32" i="21"/>
  <c r="H32" i="21"/>
  <c r="I32" i="21"/>
  <c r="G33" i="21"/>
  <c r="H33" i="21"/>
  <c r="I33" i="21"/>
  <c r="G34" i="21"/>
  <c r="H34" i="21"/>
  <c r="I34" i="21"/>
  <c r="G35" i="21"/>
  <c r="H35" i="21"/>
  <c r="I35" i="21"/>
  <c r="G36" i="21"/>
  <c r="H36" i="21"/>
  <c r="I36" i="21"/>
  <c r="G37" i="21"/>
  <c r="H37" i="21"/>
  <c r="I37" i="21"/>
  <c r="G38" i="21"/>
  <c r="H38" i="21"/>
  <c r="I38" i="21"/>
  <c r="O38" i="21" s="1"/>
  <c r="W38" i="21" s="1"/>
  <c r="G39" i="21"/>
  <c r="O39" i="21" s="1"/>
  <c r="W39" i="21" s="1"/>
  <c r="H39" i="21"/>
  <c r="I39" i="21"/>
  <c r="G40" i="21"/>
  <c r="H40" i="21"/>
  <c r="I40" i="21"/>
  <c r="G41" i="21"/>
  <c r="H41" i="21"/>
  <c r="S41" i="21" s="1"/>
  <c r="I41" i="21"/>
  <c r="G42" i="21"/>
  <c r="H42" i="21"/>
  <c r="I42" i="21"/>
  <c r="G43" i="21"/>
  <c r="H43" i="21"/>
  <c r="I43" i="21"/>
  <c r="G44" i="21"/>
  <c r="H44" i="21"/>
  <c r="I44" i="21"/>
  <c r="G45" i="21"/>
  <c r="H45" i="21"/>
  <c r="I45" i="21"/>
  <c r="G46" i="21"/>
  <c r="H46" i="21"/>
  <c r="I46" i="21"/>
  <c r="O46" i="21" s="1"/>
  <c r="G47" i="21"/>
  <c r="S47" i="21" s="1"/>
  <c r="H47" i="21"/>
  <c r="I47" i="21"/>
  <c r="G48" i="21"/>
  <c r="H48" i="21"/>
  <c r="I48" i="21"/>
  <c r="G49" i="21"/>
  <c r="H49" i="21"/>
  <c r="S49" i="21" s="1"/>
  <c r="I49" i="21"/>
  <c r="G50" i="21"/>
  <c r="H50" i="21"/>
  <c r="I50" i="21"/>
  <c r="G51" i="21"/>
  <c r="H51" i="21"/>
  <c r="I51" i="21"/>
  <c r="G52" i="21"/>
  <c r="H52" i="21"/>
  <c r="I52" i="21"/>
  <c r="G53" i="21"/>
  <c r="H53" i="21"/>
  <c r="I53" i="21"/>
  <c r="G54" i="21"/>
  <c r="H54" i="21"/>
  <c r="I54" i="21"/>
  <c r="G55" i="21"/>
  <c r="H55" i="21"/>
  <c r="I55" i="21"/>
  <c r="G56" i="21"/>
  <c r="H56" i="21"/>
  <c r="I56" i="21"/>
  <c r="G57" i="21"/>
  <c r="H57" i="21"/>
  <c r="I57" i="21"/>
  <c r="G58" i="21"/>
  <c r="H58" i="21"/>
  <c r="I58" i="21"/>
  <c r="X96" i="21"/>
  <c r="W96" i="21"/>
  <c r="V96" i="21"/>
  <c r="U96" i="21"/>
  <c r="T96" i="21"/>
  <c r="R96" i="21"/>
  <c r="S96" i="21" s="1"/>
  <c r="P96" i="21"/>
  <c r="O96" i="21"/>
  <c r="N96" i="21"/>
  <c r="X95" i="21"/>
  <c r="V95" i="21"/>
  <c r="U95" i="21"/>
  <c r="T95" i="21"/>
  <c r="R95" i="21"/>
  <c r="S95" i="21" s="1"/>
  <c r="P95" i="21"/>
  <c r="O95" i="21"/>
  <c r="W95" i="21" s="1"/>
  <c r="N95" i="21"/>
  <c r="X94" i="21"/>
  <c r="V94" i="21"/>
  <c r="U94" i="21"/>
  <c r="T94" i="21"/>
  <c r="R94" i="21"/>
  <c r="S94" i="21" s="1"/>
  <c r="P94" i="21"/>
  <c r="O94" i="21"/>
  <c r="W94" i="21" s="1"/>
  <c r="N94" i="21"/>
  <c r="X93" i="21"/>
  <c r="V93" i="21"/>
  <c r="U93" i="21"/>
  <c r="T93" i="21"/>
  <c r="R93" i="21"/>
  <c r="S93" i="21" s="1"/>
  <c r="P93" i="21"/>
  <c r="O93" i="21"/>
  <c r="W93" i="21" s="1"/>
  <c r="N93" i="21"/>
  <c r="X92" i="21"/>
  <c r="W92" i="21"/>
  <c r="V92" i="21"/>
  <c r="U92" i="21"/>
  <c r="T92" i="21"/>
  <c r="R92" i="21"/>
  <c r="S92" i="21" s="1"/>
  <c r="P92" i="21"/>
  <c r="O92" i="21"/>
  <c r="N92" i="21"/>
  <c r="X84" i="21"/>
  <c r="V84" i="21"/>
  <c r="U84" i="21"/>
  <c r="T84" i="21"/>
  <c r="S84" i="21"/>
  <c r="R84" i="21"/>
  <c r="P84" i="21"/>
  <c r="O84" i="21"/>
  <c r="W84" i="21" s="1"/>
  <c r="N84" i="21"/>
  <c r="X83" i="21"/>
  <c r="W83" i="21"/>
  <c r="V83" i="21"/>
  <c r="U83" i="21"/>
  <c r="T83" i="21"/>
  <c r="S83" i="21"/>
  <c r="R83" i="21"/>
  <c r="P83" i="21"/>
  <c r="O83" i="21"/>
  <c r="N83" i="21"/>
  <c r="X82" i="21"/>
  <c r="W82" i="21"/>
  <c r="V82" i="21"/>
  <c r="U82" i="21"/>
  <c r="T82" i="21"/>
  <c r="S82" i="21"/>
  <c r="R82" i="21"/>
  <c r="P82" i="21"/>
  <c r="O82" i="21"/>
  <c r="N82" i="21"/>
  <c r="X81" i="21"/>
  <c r="V81" i="21"/>
  <c r="U81" i="21"/>
  <c r="T81" i="21"/>
  <c r="S81" i="21"/>
  <c r="R81" i="21"/>
  <c r="P81" i="21"/>
  <c r="O81" i="21"/>
  <c r="W81" i="21" s="1"/>
  <c r="N81" i="21"/>
  <c r="X80" i="21"/>
  <c r="V80" i="21"/>
  <c r="U80" i="21"/>
  <c r="T80" i="21"/>
  <c r="S80" i="21"/>
  <c r="R80" i="21"/>
  <c r="P80" i="21"/>
  <c r="O80" i="21"/>
  <c r="W80" i="21" s="1"/>
  <c r="N80" i="21"/>
  <c r="X79" i="21"/>
  <c r="W79" i="21"/>
  <c r="V79" i="21"/>
  <c r="U79" i="21"/>
  <c r="T79" i="21"/>
  <c r="S79" i="21"/>
  <c r="R79" i="21"/>
  <c r="P79" i="21"/>
  <c r="O79" i="21"/>
  <c r="N79" i="21"/>
  <c r="X78" i="21"/>
  <c r="W78" i="21"/>
  <c r="V78" i="21"/>
  <c r="U78" i="21"/>
  <c r="T78" i="21"/>
  <c r="S78" i="21"/>
  <c r="R78" i="21"/>
  <c r="P78" i="21"/>
  <c r="O78" i="21"/>
  <c r="N78" i="21"/>
  <c r="X77" i="21"/>
  <c r="V77" i="21"/>
  <c r="U77" i="21"/>
  <c r="T77" i="21"/>
  <c r="S77" i="21"/>
  <c r="R77" i="21"/>
  <c r="P77" i="21"/>
  <c r="O77" i="21"/>
  <c r="W77" i="21" s="1"/>
  <c r="N77" i="21"/>
  <c r="X76" i="21"/>
  <c r="V76" i="21"/>
  <c r="U76" i="21"/>
  <c r="T76" i="21"/>
  <c r="R76" i="21"/>
  <c r="S76" i="21" s="1"/>
  <c r="P76" i="21"/>
  <c r="O76" i="21"/>
  <c r="W76" i="21" s="1"/>
  <c r="N76" i="21"/>
  <c r="V74" i="21"/>
  <c r="U72" i="21"/>
  <c r="T72" i="21"/>
  <c r="V71" i="21"/>
  <c r="X68" i="21"/>
  <c r="V68" i="21"/>
  <c r="U68" i="21"/>
  <c r="T68" i="21"/>
  <c r="R68" i="21"/>
  <c r="S68" i="21" s="1"/>
  <c r="P68" i="21"/>
  <c r="O68" i="21"/>
  <c r="W68" i="21" s="1"/>
  <c r="N68" i="21"/>
  <c r="X66" i="21"/>
  <c r="V66" i="21"/>
  <c r="U66" i="21"/>
  <c r="T66" i="21"/>
  <c r="R66" i="21"/>
  <c r="S66" i="21" s="1"/>
  <c r="P66" i="21"/>
  <c r="O66" i="21"/>
  <c r="W66" i="21" s="1"/>
  <c r="N66" i="21"/>
  <c r="X58" i="21"/>
  <c r="V58" i="21"/>
  <c r="R58" i="21"/>
  <c r="T58" i="21" s="1"/>
  <c r="O58" i="21"/>
  <c r="W58" i="21" s="1"/>
  <c r="N58" i="21"/>
  <c r="S58" i="21"/>
  <c r="V57" i="21"/>
  <c r="R57" i="21"/>
  <c r="T57" i="21" s="1"/>
  <c r="V56" i="21"/>
  <c r="R56" i="21"/>
  <c r="T56" i="21" s="1"/>
  <c r="O56" i="21"/>
  <c r="W56" i="21" s="1"/>
  <c r="N56" i="21"/>
  <c r="X56" i="21" s="1"/>
  <c r="S56" i="21"/>
  <c r="V55" i="21"/>
  <c r="R55" i="21"/>
  <c r="T55" i="21" s="1"/>
  <c r="AB54" i="21"/>
  <c r="V54" i="21"/>
  <c r="R54" i="21"/>
  <c r="T54" i="21" s="1"/>
  <c r="V53" i="21"/>
  <c r="R53" i="21"/>
  <c r="T53" i="21" s="1"/>
  <c r="S53" i="21"/>
  <c r="N53" i="21"/>
  <c r="X53" i="21" s="1"/>
  <c r="AB52" i="21"/>
  <c r="V52" i="21"/>
  <c r="R52" i="21"/>
  <c r="T52" i="21" s="1"/>
  <c r="AB51" i="21"/>
  <c r="V51" i="21"/>
  <c r="R51" i="21"/>
  <c r="T51" i="21" s="1"/>
  <c r="V50" i="21"/>
  <c r="R50" i="21"/>
  <c r="T50" i="21" s="1"/>
  <c r="S50" i="21"/>
  <c r="V49" i="21"/>
  <c r="R49" i="21"/>
  <c r="O49" i="21"/>
  <c r="W49" i="21" s="1"/>
  <c r="V48" i="21"/>
  <c r="R48" i="21"/>
  <c r="O48" i="21"/>
  <c r="W48" i="21" s="1"/>
  <c r="S48" i="21"/>
  <c r="V47" i="21"/>
  <c r="R47" i="21"/>
  <c r="T47" i="21" s="1"/>
  <c r="X46" i="21"/>
  <c r="W46" i="21"/>
  <c r="V46" i="21"/>
  <c r="R46" i="21"/>
  <c r="T46" i="21" s="1"/>
  <c r="V45" i="21"/>
  <c r="R45" i="21"/>
  <c r="T45" i="21" s="1"/>
  <c r="AB44" i="21"/>
  <c r="V44" i="21"/>
  <c r="R44" i="21"/>
  <c r="T44" i="21" s="1"/>
  <c r="AA43" i="21"/>
  <c r="V43" i="21"/>
  <c r="R43" i="21"/>
  <c r="T43" i="21" s="1"/>
  <c r="V42" i="21"/>
  <c r="S42" i="21"/>
  <c r="R42" i="21"/>
  <c r="T42" i="21" s="1"/>
  <c r="V41" i="21"/>
  <c r="R41" i="21"/>
  <c r="V40" i="21"/>
  <c r="R40" i="21"/>
  <c r="O40" i="21"/>
  <c r="W40" i="21" s="1"/>
  <c r="V39" i="21"/>
  <c r="R39" i="21"/>
  <c r="T39" i="21" s="1"/>
  <c r="X38" i="21"/>
  <c r="V38" i="21"/>
  <c r="R38" i="21"/>
  <c r="T38" i="21" s="1"/>
  <c r="AA37" i="21"/>
  <c r="W37" i="21"/>
  <c r="V37" i="21"/>
  <c r="R37" i="21"/>
  <c r="T37" i="21" s="1"/>
  <c r="AB36" i="21"/>
  <c r="V36" i="21"/>
  <c r="R36" i="21"/>
  <c r="T36" i="21" s="1"/>
  <c r="AB35" i="21"/>
  <c r="AA35" i="21"/>
  <c r="V35" i="21"/>
  <c r="U35" i="21"/>
  <c r="R35" i="21"/>
  <c r="T35" i="21" s="1"/>
  <c r="AA34" i="21"/>
  <c r="V34" i="21"/>
  <c r="R34" i="21"/>
  <c r="T34" i="21" s="1"/>
  <c r="V33" i="21"/>
  <c r="R33" i="21"/>
  <c r="V32" i="21"/>
  <c r="R32" i="21"/>
  <c r="N32" i="21"/>
  <c r="X32" i="21" s="1"/>
  <c r="AB31" i="21"/>
  <c r="V31" i="21"/>
  <c r="R31" i="21"/>
  <c r="T31" i="21" s="1"/>
  <c r="V30" i="21"/>
  <c r="R30" i="21"/>
  <c r="T30" i="21" s="1"/>
  <c r="W29" i="21"/>
  <c r="V29" i="21"/>
  <c r="U29" i="21"/>
  <c r="R29" i="21"/>
  <c r="T29" i="21" s="1"/>
  <c r="O29" i="21"/>
  <c r="AB28" i="21"/>
  <c r="V28" i="21"/>
  <c r="R28" i="21"/>
  <c r="T28" i="21" s="1"/>
  <c r="AB27" i="21"/>
  <c r="AA27" i="21"/>
  <c r="V27" i="21"/>
  <c r="U27" i="21"/>
  <c r="R27" i="21"/>
  <c r="T27" i="21" s="1"/>
  <c r="AA26" i="21"/>
  <c r="V26" i="21"/>
  <c r="R26" i="21"/>
  <c r="T26" i="21" s="1"/>
  <c r="V25" i="21"/>
  <c r="R25" i="21"/>
  <c r="AA24" i="21"/>
  <c r="V24" i="21"/>
  <c r="R24" i="21"/>
  <c r="N24" i="21"/>
  <c r="X24" i="21" s="1"/>
  <c r="AB23" i="21"/>
  <c r="V23" i="21"/>
  <c r="R23" i="21"/>
  <c r="T23" i="21" s="1"/>
  <c r="V22" i="21"/>
  <c r="R22" i="21"/>
  <c r="T22" i="21" s="1"/>
  <c r="W21" i="21"/>
  <c r="V21" i="21"/>
  <c r="R21" i="21"/>
  <c r="T21" i="21" s="1"/>
  <c r="O21" i="21"/>
  <c r="AB20" i="21"/>
  <c r="V20" i="21"/>
  <c r="R20" i="21"/>
  <c r="T20" i="21" s="1"/>
  <c r="AA19" i="21"/>
  <c r="V19" i="21"/>
  <c r="R19" i="21"/>
  <c r="T19" i="21" s="1"/>
  <c r="AA18" i="21"/>
  <c r="V18" i="21"/>
  <c r="R18" i="21"/>
  <c r="AA17" i="21"/>
  <c r="V17" i="21"/>
  <c r="R17" i="21"/>
  <c r="V16" i="21"/>
  <c r="V67" i="21" s="1"/>
  <c r="R16" i="21"/>
  <c r="N16" i="21"/>
  <c r="AB15" i="21"/>
  <c r="V15" i="21"/>
  <c r="V75" i="21" s="1"/>
  <c r="R15" i="21"/>
  <c r="V14" i="21"/>
  <c r="R14" i="21"/>
  <c r="O14" i="21"/>
  <c r="O74" i="21" s="1"/>
  <c r="W74" i="21" s="1"/>
  <c r="W13" i="21"/>
  <c r="V13" i="21"/>
  <c r="V72" i="21" s="1"/>
  <c r="R13" i="21"/>
  <c r="T13" i="21" s="1"/>
  <c r="AB12" i="21"/>
  <c r="V12" i="21"/>
  <c r="U12" i="21"/>
  <c r="U71" i="21" s="1"/>
  <c r="R12" i="21"/>
  <c r="AA11" i="21"/>
  <c r="V11" i="21"/>
  <c r="R11" i="21"/>
  <c r="T11" i="21" s="1"/>
  <c r="AA10" i="21"/>
  <c r="V10" i="21"/>
  <c r="R10" i="21"/>
  <c r="T10" i="21" s="1"/>
  <c r="Z9" i="21"/>
  <c r="AA9" i="21" s="1"/>
  <c r="V9" i="21"/>
  <c r="R9" i="21"/>
  <c r="I9" i="21"/>
  <c r="H9" i="21"/>
  <c r="G9" i="21"/>
  <c r="R69" i="22" l="1"/>
  <c r="V69" i="22"/>
  <c r="R92" i="22"/>
  <c r="V92" i="22"/>
  <c r="R74" i="23"/>
  <c r="O92" i="23"/>
  <c r="W92" i="23" s="1"/>
  <c r="O93" i="23"/>
  <c r="W93" i="23" s="1"/>
  <c r="AA48" i="23"/>
  <c r="U57" i="21"/>
  <c r="V65" i="23"/>
  <c r="S93" i="23"/>
  <c r="S94" i="23"/>
  <c r="AA45" i="23"/>
  <c r="AA53" i="23"/>
  <c r="AA14" i="23"/>
  <c r="AA38" i="23"/>
  <c r="AA15" i="23"/>
  <c r="AB22" i="23"/>
  <c r="X68" i="23"/>
  <c r="V91" i="23"/>
  <c r="V97" i="23" s="1"/>
  <c r="S15" i="23"/>
  <c r="AA24" i="23"/>
  <c r="AB11" i="23"/>
  <c r="AA32" i="23"/>
  <c r="AA28" i="23"/>
  <c r="S11" i="23"/>
  <c r="AB39" i="23"/>
  <c r="V70" i="23"/>
  <c r="V85" i="23" s="1"/>
  <c r="O67" i="23"/>
  <c r="W67" i="23" s="1"/>
  <c r="AB12" i="23"/>
  <c r="AA36" i="23"/>
  <c r="O68" i="23"/>
  <c r="W68" i="23" s="1"/>
  <c r="N69" i="23"/>
  <c r="S69" i="23" s="1"/>
  <c r="N68" i="23"/>
  <c r="S68" i="23" s="1"/>
  <c r="W15" i="23"/>
  <c r="AA30" i="23"/>
  <c r="N70" i="23"/>
  <c r="S70" i="23" s="1"/>
  <c r="N71" i="23"/>
  <c r="S71" i="23" s="1"/>
  <c r="N72" i="23"/>
  <c r="S72" i="23" s="1"/>
  <c r="N73" i="23"/>
  <c r="S73" i="23" s="1"/>
  <c r="AA40" i="23"/>
  <c r="AA34" i="23"/>
  <c r="AB16" i="23"/>
  <c r="O70" i="23"/>
  <c r="W70" i="23" s="1"/>
  <c r="O71" i="23"/>
  <c r="W71" i="23" s="1"/>
  <c r="O10" i="23"/>
  <c r="O12" i="23"/>
  <c r="W12" i="23" s="1"/>
  <c r="O17" i="23"/>
  <c r="O32" i="23"/>
  <c r="W32" i="23" s="1"/>
  <c r="O35" i="23"/>
  <c r="O46" i="23"/>
  <c r="W46" i="23" s="1"/>
  <c r="S48" i="23"/>
  <c r="O51" i="23"/>
  <c r="W51" i="23" s="1"/>
  <c r="S55" i="23"/>
  <c r="O58" i="23"/>
  <c r="W58" i="23" s="1"/>
  <c r="S41" i="23"/>
  <c r="S53" i="23"/>
  <c r="S46" i="23"/>
  <c r="S51" i="23"/>
  <c r="S58" i="23"/>
  <c r="O43" i="23"/>
  <c r="W43" i="23" s="1"/>
  <c r="N55" i="23"/>
  <c r="X55" i="23" s="1"/>
  <c r="O57" i="23"/>
  <c r="W57" i="23" s="1"/>
  <c r="N22" i="23"/>
  <c r="N38" i="23"/>
  <c r="X38" i="23" s="1"/>
  <c r="N41" i="23"/>
  <c r="X41" i="23" s="1"/>
  <c r="O50" i="23"/>
  <c r="W50" i="23" s="1"/>
  <c r="N25" i="23"/>
  <c r="N53" i="23"/>
  <c r="X53" i="23" s="1"/>
  <c r="X91" i="23" s="1"/>
  <c r="V59" i="23"/>
  <c r="U43" i="23"/>
  <c r="T43" i="23"/>
  <c r="T51" i="23"/>
  <c r="U51" i="23"/>
  <c r="U24" i="23"/>
  <c r="U93" i="23" s="1"/>
  <c r="T24" i="23"/>
  <c r="T93" i="23" s="1"/>
  <c r="S24" i="23"/>
  <c r="U26" i="23"/>
  <c r="T26" i="23"/>
  <c r="S26" i="23"/>
  <c r="AA42" i="23"/>
  <c r="AA47" i="23"/>
  <c r="T9" i="23"/>
  <c r="R91" i="23"/>
  <c r="U9" i="23"/>
  <c r="AA12" i="23"/>
  <c r="T13" i="23"/>
  <c r="U13" i="23"/>
  <c r="AA16" i="23"/>
  <c r="T12" i="23"/>
  <c r="U12" i="23"/>
  <c r="T16" i="23"/>
  <c r="T71" i="23" s="1"/>
  <c r="U16" i="23"/>
  <c r="U71" i="23" s="1"/>
  <c r="T20" i="23"/>
  <c r="U20" i="23"/>
  <c r="T33" i="23"/>
  <c r="S33" i="23"/>
  <c r="U33" i="23"/>
  <c r="T35" i="23"/>
  <c r="T73" i="23" s="1"/>
  <c r="S35" i="23"/>
  <c r="U35" i="23"/>
  <c r="U73" i="23" s="1"/>
  <c r="U37" i="23"/>
  <c r="T37" i="23"/>
  <c r="S37" i="23"/>
  <c r="T39" i="23"/>
  <c r="S39" i="23"/>
  <c r="U39" i="23"/>
  <c r="T41" i="23"/>
  <c r="U41" i="23"/>
  <c r="T49" i="23"/>
  <c r="U49" i="23"/>
  <c r="T57" i="23"/>
  <c r="U57" i="23"/>
  <c r="T19" i="23"/>
  <c r="U19" i="23"/>
  <c r="T46" i="23"/>
  <c r="U46" i="23"/>
  <c r="T54" i="23"/>
  <c r="U54" i="23"/>
  <c r="T28" i="23"/>
  <c r="S28" i="23"/>
  <c r="U28" i="23"/>
  <c r="U22" i="23"/>
  <c r="T22" i="23"/>
  <c r="AA9" i="23"/>
  <c r="T10" i="23"/>
  <c r="U10" i="23"/>
  <c r="T14" i="23"/>
  <c r="U14" i="23"/>
  <c r="AA21" i="23"/>
  <c r="AA29" i="23"/>
  <c r="U40" i="23"/>
  <c r="T40" i="23"/>
  <c r="S40" i="23"/>
  <c r="AA55" i="23"/>
  <c r="AA39" i="23"/>
  <c r="T50" i="23"/>
  <c r="U50" i="23"/>
  <c r="T58" i="23"/>
  <c r="U58" i="23"/>
  <c r="S19" i="23"/>
  <c r="T30" i="23"/>
  <c r="S30" i="23"/>
  <c r="U30" i="23"/>
  <c r="U48" i="23"/>
  <c r="T48" i="23"/>
  <c r="AA50" i="23"/>
  <c r="T56" i="23"/>
  <c r="U56" i="23"/>
  <c r="AA58" i="23"/>
  <c r="T18" i="23"/>
  <c r="U18" i="23"/>
  <c r="T45" i="23"/>
  <c r="U45" i="23"/>
  <c r="U53" i="23"/>
  <c r="T53" i="23"/>
  <c r="R59" i="23"/>
  <c r="AB13" i="23"/>
  <c r="S18" i="23"/>
  <c r="AA33" i="23"/>
  <c r="AA35" i="23"/>
  <c r="U42" i="23"/>
  <c r="T42" i="23"/>
  <c r="AA44" i="23"/>
  <c r="T21" i="23"/>
  <c r="U21" i="23"/>
  <c r="AA41" i="23"/>
  <c r="U47" i="23"/>
  <c r="T47" i="23"/>
  <c r="AA49" i="23"/>
  <c r="T55" i="23"/>
  <c r="U55" i="23"/>
  <c r="AA57" i="23"/>
  <c r="U11" i="23"/>
  <c r="T11" i="23"/>
  <c r="T15" i="23"/>
  <c r="U15" i="23"/>
  <c r="AA17" i="23"/>
  <c r="AA23" i="23"/>
  <c r="AA25" i="23"/>
  <c r="AA27" i="23"/>
  <c r="AA31" i="23"/>
  <c r="T32" i="23"/>
  <c r="S32" i="23"/>
  <c r="U32" i="23"/>
  <c r="T34" i="23"/>
  <c r="S34" i="23"/>
  <c r="U34" i="23"/>
  <c r="U36" i="23"/>
  <c r="T36" i="23"/>
  <c r="S36" i="23"/>
  <c r="U38" i="23"/>
  <c r="T38" i="23"/>
  <c r="S38" i="23"/>
  <c r="R65" i="23"/>
  <c r="S10" i="23"/>
  <c r="S14" i="23"/>
  <c r="AA37" i="23"/>
  <c r="AA52" i="23"/>
  <c r="U17" i="23"/>
  <c r="T17" i="23"/>
  <c r="AA20" i="23"/>
  <c r="S9" i="23"/>
  <c r="S13" i="23"/>
  <c r="S17" i="23"/>
  <c r="S21" i="23"/>
  <c r="U23" i="23"/>
  <c r="T23" i="23"/>
  <c r="S23" i="23"/>
  <c r="T25" i="23"/>
  <c r="T92" i="23" s="1"/>
  <c r="U25" i="23"/>
  <c r="U92" i="23" s="1"/>
  <c r="T27" i="23"/>
  <c r="S27" i="23"/>
  <c r="U27" i="23"/>
  <c r="U29" i="23"/>
  <c r="T29" i="23"/>
  <c r="S29" i="23"/>
  <c r="T31" i="23"/>
  <c r="S31" i="23"/>
  <c r="U31" i="23"/>
  <c r="T44" i="23"/>
  <c r="U44" i="23"/>
  <c r="AA46" i="23"/>
  <c r="T52" i="23"/>
  <c r="U52" i="23"/>
  <c r="AA54" i="23"/>
  <c r="X74" i="22"/>
  <c r="AB9" i="22"/>
  <c r="N74" i="22"/>
  <c r="S74" i="22" s="1"/>
  <c r="N45" i="22"/>
  <c r="X45" i="22" s="1"/>
  <c r="N58" i="22"/>
  <c r="X58" i="22" s="1"/>
  <c r="S57" i="22"/>
  <c r="O53" i="22"/>
  <c r="W53" i="22" s="1"/>
  <c r="O9" i="22"/>
  <c r="O10" i="22"/>
  <c r="O13" i="22"/>
  <c r="O21" i="22"/>
  <c r="N39" i="22"/>
  <c r="X39" i="22" s="1"/>
  <c r="S42" i="22"/>
  <c r="S46" i="22"/>
  <c r="S50" i="22"/>
  <c r="S44" i="22"/>
  <c r="O11" i="22"/>
  <c r="W11" i="22" s="1"/>
  <c r="N15" i="22"/>
  <c r="X15" i="22" s="1"/>
  <c r="O50" i="22"/>
  <c r="W50" i="22" s="1"/>
  <c r="N12" i="22"/>
  <c r="X12" i="22" s="1"/>
  <c r="O32" i="22"/>
  <c r="W32" i="22" s="1"/>
  <c r="O41" i="22"/>
  <c r="W41" i="22" s="1"/>
  <c r="S49" i="22"/>
  <c r="O17" i="22"/>
  <c r="W17" i="22" s="1"/>
  <c r="O23" i="22"/>
  <c r="W23" i="22" s="1"/>
  <c r="N26" i="22"/>
  <c r="X26" i="22" s="1"/>
  <c r="O40" i="22"/>
  <c r="W40" i="22" s="1"/>
  <c r="N42" i="22"/>
  <c r="X42" i="22" s="1"/>
  <c r="S48" i="22"/>
  <c r="S54" i="22"/>
  <c r="O27" i="22"/>
  <c r="O19" i="22"/>
  <c r="W19" i="22" s="1"/>
  <c r="O42" i="22"/>
  <c r="W42" i="22" s="1"/>
  <c r="O55" i="22"/>
  <c r="W55" i="22" s="1"/>
  <c r="V59" i="22"/>
  <c r="O16" i="22"/>
  <c r="W16" i="22" s="1"/>
  <c r="O22" i="22"/>
  <c r="O25" i="22"/>
  <c r="O31" i="22"/>
  <c r="W31" i="22" s="1"/>
  <c r="N34" i="22"/>
  <c r="X34" i="22" s="1"/>
  <c r="S41" i="22"/>
  <c r="O47" i="22"/>
  <c r="W47" i="22" s="1"/>
  <c r="O20" i="22"/>
  <c r="O26" i="22"/>
  <c r="W26" i="22" s="1"/>
  <c r="O29" i="22"/>
  <c r="W29" i="22" s="1"/>
  <c r="O35" i="22"/>
  <c r="W35" i="22" s="1"/>
  <c r="N38" i="22"/>
  <c r="X38" i="22" s="1"/>
  <c r="O52" i="22"/>
  <c r="W52" i="22" s="1"/>
  <c r="S55" i="22"/>
  <c r="O18" i="22"/>
  <c r="W18" i="22" s="1"/>
  <c r="N10" i="22"/>
  <c r="S10" i="22" s="1"/>
  <c r="O24" i="22"/>
  <c r="O30" i="22"/>
  <c r="W30" i="22" s="1"/>
  <c r="O33" i="22"/>
  <c r="W33" i="22" s="1"/>
  <c r="O44" i="22"/>
  <c r="W44" i="22" s="1"/>
  <c r="S47" i="22"/>
  <c r="O57" i="22"/>
  <c r="W57" i="22" s="1"/>
  <c r="N56" i="22"/>
  <c r="X56" i="22" s="1"/>
  <c r="N14" i="22"/>
  <c r="X14" i="22" s="1"/>
  <c r="O28" i="22"/>
  <c r="O37" i="22"/>
  <c r="W37" i="22" s="1"/>
  <c r="O49" i="22"/>
  <c r="W49" i="22" s="1"/>
  <c r="S51" i="22"/>
  <c r="N23" i="22"/>
  <c r="X23" i="22" s="1"/>
  <c r="V91" i="22"/>
  <c r="O45" i="22"/>
  <c r="W45" i="22" s="1"/>
  <c r="V65" i="22"/>
  <c r="V85" i="22" s="1"/>
  <c r="N32" i="22"/>
  <c r="X32" i="22" s="1"/>
  <c r="N11" i="22"/>
  <c r="X11" i="22" s="1"/>
  <c r="N19" i="22"/>
  <c r="X19" i="22" s="1"/>
  <c r="N35" i="22"/>
  <c r="X35" i="22" s="1"/>
  <c r="N53" i="22"/>
  <c r="X53" i="22" s="1"/>
  <c r="O15" i="22"/>
  <c r="W15" i="22" s="1"/>
  <c r="O39" i="22"/>
  <c r="W39" i="22" s="1"/>
  <c r="N16" i="22"/>
  <c r="X16" i="22" s="1"/>
  <c r="N20" i="22"/>
  <c r="N24" i="22"/>
  <c r="N28" i="22"/>
  <c r="N36" i="22"/>
  <c r="X36" i="22" s="1"/>
  <c r="N40" i="22"/>
  <c r="X40" i="22" s="1"/>
  <c r="N43" i="22"/>
  <c r="X43" i="22" s="1"/>
  <c r="O48" i="22"/>
  <c r="W48" i="22" s="1"/>
  <c r="N51" i="22"/>
  <c r="X51" i="22" s="1"/>
  <c r="O56" i="22"/>
  <c r="W56" i="22" s="1"/>
  <c r="O12" i="22"/>
  <c r="W12" i="22" s="1"/>
  <c r="O43" i="22"/>
  <c r="W43" i="22" s="1"/>
  <c r="S45" i="22"/>
  <c r="N46" i="22"/>
  <c r="X46" i="22" s="1"/>
  <c r="O51" i="22"/>
  <c r="W51" i="22" s="1"/>
  <c r="S53" i="22"/>
  <c r="N54" i="22"/>
  <c r="X54" i="22" s="1"/>
  <c r="N27" i="22"/>
  <c r="N31" i="22"/>
  <c r="X31" i="22" s="1"/>
  <c r="N48" i="22"/>
  <c r="X48" i="22" s="1"/>
  <c r="N9" i="22"/>
  <c r="N13" i="22"/>
  <c r="N21" i="22"/>
  <c r="N25" i="22"/>
  <c r="N29" i="22"/>
  <c r="X29" i="22" s="1"/>
  <c r="N33" i="22"/>
  <c r="X33" i="22" s="1"/>
  <c r="N37" i="22"/>
  <c r="X37" i="22" s="1"/>
  <c r="N41" i="22"/>
  <c r="X41" i="22" s="1"/>
  <c r="O46" i="22"/>
  <c r="W46" i="22" s="1"/>
  <c r="N49" i="22"/>
  <c r="X49" i="22" s="1"/>
  <c r="O54" i="22"/>
  <c r="W54" i="22" s="1"/>
  <c r="S56" i="22"/>
  <c r="N57" i="22"/>
  <c r="X57" i="22" s="1"/>
  <c r="N17" i="22"/>
  <c r="X17" i="22" s="1"/>
  <c r="N44" i="22"/>
  <c r="X44" i="22" s="1"/>
  <c r="N52" i="22"/>
  <c r="X52" i="22" s="1"/>
  <c r="T17" i="22"/>
  <c r="U17" i="22"/>
  <c r="T19" i="22"/>
  <c r="U19" i="22"/>
  <c r="S19" i="22"/>
  <c r="T21" i="22"/>
  <c r="U21" i="22"/>
  <c r="U71" i="22" s="1"/>
  <c r="T23" i="22"/>
  <c r="S23" i="22"/>
  <c r="U23" i="22"/>
  <c r="T44" i="22"/>
  <c r="U44" i="22"/>
  <c r="T37" i="22"/>
  <c r="S37" i="22"/>
  <c r="U37" i="22"/>
  <c r="S9" i="22"/>
  <c r="T9" i="22"/>
  <c r="T70" i="22" s="1"/>
  <c r="R91" i="22"/>
  <c r="U9" i="22"/>
  <c r="U70" i="22" s="1"/>
  <c r="AA12" i="22"/>
  <c r="AA14" i="22"/>
  <c r="AA16" i="22"/>
  <c r="AA18" i="22"/>
  <c r="AA20" i="22"/>
  <c r="AA22" i="22"/>
  <c r="AA24" i="22"/>
  <c r="AA26" i="22"/>
  <c r="AA30" i="22"/>
  <c r="AA32" i="22"/>
  <c r="AA34" i="22"/>
  <c r="AA36" i="22"/>
  <c r="AA40" i="22"/>
  <c r="AA42" i="22"/>
  <c r="T10" i="22"/>
  <c r="U10" i="22"/>
  <c r="U69" i="22" s="1"/>
  <c r="T12" i="22"/>
  <c r="U12" i="22"/>
  <c r="T14" i="22"/>
  <c r="U14" i="22"/>
  <c r="T20" i="22"/>
  <c r="T68" i="22" s="1"/>
  <c r="S20" i="22"/>
  <c r="U20" i="22"/>
  <c r="U68" i="22" s="1"/>
  <c r="T22" i="22"/>
  <c r="T74" i="22" s="1"/>
  <c r="S22" i="22"/>
  <c r="U22" i="22"/>
  <c r="S24" i="22"/>
  <c r="T24" i="22"/>
  <c r="T75" i="22" s="1"/>
  <c r="U24" i="22"/>
  <c r="U75" i="22" s="1"/>
  <c r="S26" i="22"/>
  <c r="T26" i="22"/>
  <c r="U26" i="22"/>
  <c r="T28" i="22"/>
  <c r="T67" i="22" s="1"/>
  <c r="U28" i="22"/>
  <c r="U67" i="22" s="1"/>
  <c r="S30" i="22"/>
  <c r="T30" i="22"/>
  <c r="U30" i="22"/>
  <c r="T32" i="22"/>
  <c r="S32" i="22"/>
  <c r="U32" i="22"/>
  <c r="T34" i="22"/>
  <c r="S34" i="22"/>
  <c r="U34" i="22"/>
  <c r="T36" i="22"/>
  <c r="S36" i="22"/>
  <c r="U36" i="22"/>
  <c r="T38" i="22"/>
  <c r="S38" i="22"/>
  <c r="U38" i="22"/>
  <c r="T40" i="22"/>
  <c r="S40" i="22"/>
  <c r="U40" i="22"/>
  <c r="AB44" i="22"/>
  <c r="AA44" i="22"/>
  <c r="AB46" i="22"/>
  <c r="AA46" i="22"/>
  <c r="AB48" i="22"/>
  <c r="AA48" i="22"/>
  <c r="AB50" i="22"/>
  <c r="AA50" i="22"/>
  <c r="AB52" i="22"/>
  <c r="AA52" i="22"/>
  <c r="AB54" i="22"/>
  <c r="AA54" i="22"/>
  <c r="AB56" i="22"/>
  <c r="AA56" i="22"/>
  <c r="AB58" i="22"/>
  <c r="AA58" i="22"/>
  <c r="R65" i="22"/>
  <c r="S11" i="22"/>
  <c r="T11" i="22"/>
  <c r="U11" i="22"/>
  <c r="T13" i="22"/>
  <c r="S13" i="22"/>
  <c r="U13" i="22"/>
  <c r="T15" i="22"/>
  <c r="U15" i="22"/>
  <c r="S15" i="22"/>
  <c r="T25" i="22"/>
  <c r="T72" i="22" s="1"/>
  <c r="U25" i="22"/>
  <c r="T27" i="22"/>
  <c r="U27" i="22"/>
  <c r="U73" i="22" s="1"/>
  <c r="S27" i="22"/>
  <c r="T29" i="22"/>
  <c r="U29" i="22"/>
  <c r="T31" i="22"/>
  <c r="U31" i="22"/>
  <c r="S31" i="22"/>
  <c r="T33" i="22"/>
  <c r="U33" i="22"/>
  <c r="S33" i="22"/>
  <c r="T35" i="22"/>
  <c r="U35" i="22"/>
  <c r="S35" i="22"/>
  <c r="T41" i="22"/>
  <c r="U41" i="22"/>
  <c r="AA43" i="22"/>
  <c r="AB45" i="22"/>
  <c r="AA45" i="22"/>
  <c r="AB47" i="22"/>
  <c r="AA47" i="22"/>
  <c r="AB49" i="22"/>
  <c r="AA49" i="22"/>
  <c r="AB51" i="22"/>
  <c r="AA51" i="22"/>
  <c r="AB53" i="22"/>
  <c r="AA53" i="22"/>
  <c r="AB55" i="22"/>
  <c r="AA55" i="22"/>
  <c r="AB57" i="22"/>
  <c r="AA57" i="22"/>
  <c r="T43" i="22"/>
  <c r="U43" i="22"/>
  <c r="T16" i="22"/>
  <c r="U16" i="22"/>
  <c r="AA9" i="22"/>
  <c r="AA21" i="22"/>
  <c r="AA31" i="22"/>
  <c r="AA33" i="22"/>
  <c r="T42" i="22"/>
  <c r="U42" i="22"/>
  <c r="R59" i="22"/>
  <c r="T39" i="22"/>
  <c r="U39" i="22"/>
  <c r="S39" i="22"/>
  <c r="AA10" i="22"/>
  <c r="AA28" i="22"/>
  <c r="AA38" i="22"/>
  <c r="S18" i="22"/>
  <c r="T18" i="22"/>
  <c r="U18" i="22"/>
  <c r="AA11" i="22"/>
  <c r="AA13" i="22"/>
  <c r="AA15" i="22"/>
  <c r="AA17" i="22"/>
  <c r="AA19" i="22"/>
  <c r="AA23" i="22"/>
  <c r="AA25" i="22"/>
  <c r="AA27" i="22"/>
  <c r="AA29" i="22"/>
  <c r="AA35" i="22"/>
  <c r="AA37" i="22"/>
  <c r="AA39" i="22"/>
  <c r="AA41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57" i="22"/>
  <c r="U58" i="22"/>
  <c r="AA33" i="21"/>
  <c r="AA25" i="21"/>
  <c r="AA41" i="21"/>
  <c r="AB19" i="21"/>
  <c r="N23" i="21"/>
  <c r="X23" i="21" s="1"/>
  <c r="U37" i="21"/>
  <c r="U45" i="21"/>
  <c r="AA50" i="21"/>
  <c r="U54" i="21"/>
  <c r="U43" i="21"/>
  <c r="AA47" i="21"/>
  <c r="U52" i="21"/>
  <c r="AB26" i="21"/>
  <c r="AB34" i="21"/>
  <c r="S36" i="21"/>
  <c r="AB49" i="21"/>
  <c r="U51" i="21"/>
  <c r="N47" i="21"/>
  <c r="X47" i="21" s="1"/>
  <c r="U13" i="21"/>
  <c r="AB43" i="21"/>
  <c r="O47" i="21"/>
  <c r="W47" i="21" s="1"/>
  <c r="V91" i="21"/>
  <c r="V97" i="21" s="1"/>
  <c r="AB18" i="21"/>
  <c r="N22" i="21"/>
  <c r="X22" i="21" s="1"/>
  <c r="S28" i="21"/>
  <c r="U36" i="21"/>
  <c r="AA42" i="21"/>
  <c r="U44" i="21"/>
  <c r="AA56" i="21"/>
  <c r="U21" i="21"/>
  <c r="U11" i="21"/>
  <c r="U20" i="21"/>
  <c r="U28" i="21"/>
  <c r="U19" i="21"/>
  <c r="AA23" i="21"/>
  <c r="S27" i="21"/>
  <c r="AA31" i="21"/>
  <c r="S35" i="21"/>
  <c r="AA39" i="21"/>
  <c r="V65" i="21"/>
  <c r="X16" i="21"/>
  <c r="X67" i="21" s="1"/>
  <c r="N67" i="21"/>
  <c r="O32" i="21"/>
  <c r="W32" i="21" s="1"/>
  <c r="N38" i="21"/>
  <c r="O41" i="21"/>
  <c r="W41" i="21" s="1"/>
  <c r="S46" i="21"/>
  <c r="O53" i="21"/>
  <c r="W53" i="21" s="1"/>
  <c r="O24" i="21"/>
  <c r="W24" i="21" s="1"/>
  <c r="N31" i="21"/>
  <c r="X31" i="21" s="1"/>
  <c r="O50" i="21"/>
  <c r="W50" i="21" s="1"/>
  <c r="N39" i="21"/>
  <c r="X39" i="21" s="1"/>
  <c r="O42" i="21"/>
  <c r="W42" i="21" s="1"/>
  <c r="N15" i="21"/>
  <c r="N75" i="21" s="1"/>
  <c r="O10" i="21"/>
  <c r="W10" i="21" s="1"/>
  <c r="O16" i="21"/>
  <c r="N40" i="21"/>
  <c r="X40" i="21" s="1"/>
  <c r="N46" i="21"/>
  <c r="N30" i="21"/>
  <c r="X30" i="21" s="1"/>
  <c r="O37" i="21"/>
  <c r="N48" i="21"/>
  <c r="X48" i="21" s="1"/>
  <c r="O9" i="21"/>
  <c r="O13" i="21"/>
  <c r="O72" i="21" s="1"/>
  <c r="W72" i="21" s="1"/>
  <c r="O17" i="21"/>
  <c r="O18" i="21"/>
  <c r="O25" i="21"/>
  <c r="W25" i="21" s="1"/>
  <c r="O26" i="21"/>
  <c r="W26" i="21" s="1"/>
  <c r="S57" i="21"/>
  <c r="N14" i="21"/>
  <c r="X14" i="21" s="1"/>
  <c r="X74" i="21" s="1"/>
  <c r="O34" i="21"/>
  <c r="W34" i="21" s="1"/>
  <c r="O33" i="21"/>
  <c r="W33" i="21" s="1"/>
  <c r="S54" i="21"/>
  <c r="V69" i="21"/>
  <c r="V73" i="21"/>
  <c r="V70" i="21"/>
  <c r="V59" i="21"/>
  <c r="N43" i="21"/>
  <c r="X43" i="21" s="1"/>
  <c r="O43" i="21"/>
  <c r="W43" i="21" s="1"/>
  <c r="T49" i="21"/>
  <c r="U49" i="21"/>
  <c r="AA53" i="21"/>
  <c r="S52" i="21"/>
  <c r="O52" i="21"/>
  <c r="W52" i="21" s="1"/>
  <c r="N52" i="21"/>
  <c r="X52" i="21" s="1"/>
  <c r="S55" i="21"/>
  <c r="O55" i="21"/>
  <c r="W55" i="21" s="1"/>
  <c r="R69" i="21"/>
  <c r="N74" i="21"/>
  <c r="O27" i="21"/>
  <c r="W27" i="21" s="1"/>
  <c r="N27" i="21"/>
  <c r="X27" i="21" s="1"/>
  <c r="O35" i="21"/>
  <c r="W35" i="21" s="1"/>
  <c r="N35" i="21"/>
  <c r="X35" i="21" s="1"/>
  <c r="S14" i="21"/>
  <c r="O19" i="21"/>
  <c r="W19" i="21" s="1"/>
  <c r="N19" i="21"/>
  <c r="S26" i="21"/>
  <c r="O28" i="21"/>
  <c r="W28" i="21" s="1"/>
  <c r="N28" i="21"/>
  <c r="X28" i="21" s="1"/>
  <c r="AA32" i="21"/>
  <c r="S34" i="21"/>
  <c r="O36" i="21"/>
  <c r="W36" i="21" s="1"/>
  <c r="N36" i="21"/>
  <c r="X36" i="21" s="1"/>
  <c r="S45" i="21"/>
  <c r="O45" i="21"/>
  <c r="W45" i="21" s="1"/>
  <c r="T9" i="21"/>
  <c r="R91" i="21"/>
  <c r="R70" i="21"/>
  <c r="U9" i="21"/>
  <c r="R59" i="21"/>
  <c r="AA16" i="21"/>
  <c r="O20" i="21"/>
  <c r="W20" i="21" s="1"/>
  <c r="N20" i="21"/>
  <c r="AB24" i="21"/>
  <c r="U26" i="21"/>
  <c r="U34" i="21"/>
  <c r="AB40" i="21"/>
  <c r="U42" i="21"/>
  <c r="AA48" i="21"/>
  <c r="AB58" i="21"/>
  <c r="AA58" i="21"/>
  <c r="R67" i="21"/>
  <c r="T16" i="21"/>
  <c r="T67" i="21" s="1"/>
  <c r="S16" i="21"/>
  <c r="U16" i="21"/>
  <c r="U67" i="21" s="1"/>
  <c r="T41" i="21"/>
  <c r="U41" i="21"/>
  <c r="W9" i="21"/>
  <c r="W18" i="21"/>
  <c r="T25" i="21"/>
  <c r="U25" i="21"/>
  <c r="T33" i="21"/>
  <c r="U33" i="21"/>
  <c r="T18" i="21"/>
  <c r="T73" i="21" s="1"/>
  <c r="R73" i="21"/>
  <c r="S44" i="21"/>
  <c r="O44" i="21"/>
  <c r="W44" i="21" s="1"/>
  <c r="N44" i="21"/>
  <c r="X44" i="21" s="1"/>
  <c r="N51" i="21"/>
  <c r="X51" i="21" s="1"/>
  <c r="O51" i="21"/>
  <c r="W51" i="21" s="1"/>
  <c r="O75" i="21"/>
  <c r="W75" i="21" s="1"/>
  <c r="W15" i="21"/>
  <c r="O11" i="21"/>
  <c r="W11" i="21" s="1"/>
  <c r="N11" i="21"/>
  <c r="O12" i="21"/>
  <c r="N12" i="21"/>
  <c r="N21" i="21"/>
  <c r="AA22" i="21"/>
  <c r="AB22" i="21"/>
  <c r="N29" i="21"/>
  <c r="X29" i="21" s="1"/>
  <c r="AB30" i="21"/>
  <c r="AA30" i="21"/>
  <c r="N37" i="21"/>
  <c r="X37" i="21" s="1"/>
  <c r="AA38" i="21"/>
  <c r="AB38" i="21"/>
  <c r="S51" i="21"/>
  <c r="T17" i="21"/>
  <c r="T69" i="21" s="1"/>
  <c r="U17" i="21"/>
  <c r="U69" i="21" s="1"/>
  <c r="S25" i="21"/>
  <c r="S33" i="21"/>
  <c r="W14" i="21"/>
  <c r="U18" i="21"/>
  <c r="U73" i="21" s="1"/>
  <c r="S43" i="21"/>
  <c r="N45" i="21"/>
  <c r="X45" i="21" s="1"/>
  <c r="AB46" i="21"/>
  <c r="AA46" i="21"/>
  <c r="U50" i="21"/>
  <c r="N55" i="21"/>
  <c r="X55" i="21" s="1"/>
  <c r="S15" i="21"/>
  <c r="U10" i="21"/>
  <c r="N13" i="21"/>
  <c r="AA14" i="21"/>
  <c r="AB14" i="21"/>
  <c r="O67" i="21"/>
  <c r="W67" i="21" s="1"/>
  <c r="W16" i="21"/>
  <c r="W17" i="21"/>
  <c r="AA15" i="21"/>
  <c r="X15" i="21"/>
  <c r="X75" i="21" s="1"/>
  <c r="T24" i="21"/>
  <c r="U24" i="21"/>
  <c r="S24" i="21"/>
  <c r="T32" i="21"/>
  <c r="U32" i="21"/>
  <c r="S32" i="21"/>
  <c r="T40" i="21"/>
  <c r="S40" i="21"/>
  <c r="U40" i="21"/>
  <c r="T48" i="21"/>
  <c r="U48" i="21"/>
  <c r="AA55" i="21"/>
  <c r="U56" i="21"/>
  <c r="AA13" i="21"/>
  <c r="S31" i="21"/>
  <c r="AA45" i="21"/>
  <c r="AA52" i="21"/>
  <c r="U53" i="21"/>
  <c r="N57" i="21"/>
  <c r="X57" i="21" s="1"/>
  <c r="R65" i="21"/>
  <c r="AA21" i="21"/>
  <c r="AA29" i="21"/>
  <c r="AA12" i="21"/>
  <c r="U15" i="21"/>
  <c r="U75" i="21" s="1"/>
  <c r="N18" i="21"/>
  <c r="AA20" i="21"/>
  <c r="S22" i="21"/>
  <c r="AA28" i="21"/>
  <c r="S30" i="21"/>
  <c r="U31" i="21"/>
  <c r="N34" i="21"/>
  <c r="X34" i="21" s="1"/>
  <c r="AA36" i="21"/>
  <c r="AB37" i="21"/>
  <c r="S38" i="21"/>
  <c r="U39" i="21"/>
  <c r="N42" i="21"/>
  <c r="X42" i="21" s="1"/>
  <c r="AA44" i="21"/>
  <c r="U47" i="21"/>
  <c r="N50" i="21"/>
  <c r="X50" i="21" s="1"/>
  <c r="N54" i="21"/>
  <c r="X54" i="21" s="1"/>
  <c r="O57" i="21"/>
  <c r="W57" i="21" s="1"/>
  <c r="AA57" i="21"/>
  <c r="U58" i="21"/>
  <c r="T14" i="21"/>
  <c r="T74" i="21" s="1"/>
  <c r="R74" i="21"/>
  <c r="S23" i="21"/>
  <c r="S39" i="21"/>
  <c r="N10" i="21"/>
  <c r="S10" i="21" s="1"/>
  <c r="U23" i="21"/>
  <c r="N26" i="21"/>
  <c r="X26" i="21" s="1"/>
  <c r="N9" i="21"/>
  <c r="R71" i="21"/>
  <c r="T12" i="21"/>
  <c r="T71" i="21" s="1"/>
  <c r="S13" i="21"/>
  <c r="U14" i="21"/>
  <c r="U74" i="21" s="1"/>
  <c r="N17" i="21"/>
  <c r="S21" i="21"/>
  <c r="U22" i="21"/>
  <c r="N25" i="21"/>
  <c r="X25" i="21" s="1"/>
  <c r="S29" i="21"/>
  <c r="U30" i="21"/>
  <c r="N33" i="21"/>
  <c r="X33" i="21" s="1"/>
  <c r="S37" i="21"/>
  <c r="U38" i="21"/>
  <c r="N41" i="21"/>
  <c r="X41" i="21" s="1"/>
  <c r="U46" i="21"/>
  <c r="N49" i="21"/>
  <c r="X49" i="21" s="1"/>
  <c r="AA51" i="21"/>
  <c r="O54" i="21"/>
  <c r="W54" i="21" s="1"/>
  <c r="AA54" i="21"/>
  <c r="U55" i="21"/>
  <c r="R75" i="21"/>
  <c r="T15" i="21"/>
  <c r="T75" i="21" s="1"/>
  <c r="R72" i="21"/>
  <c r="V97" i="22" l="1"/>
  <c r="U92" i="22"/>
  <c r="X25" i="23"/>
  <c r="N92" i="23"/>
  <c r="S92" i="23" s="1"/>
  <c r="S25" i="23"/>
  <c r="X65" i="23"/>
  <c r="N65" i="23"/>
  <c r="N91" i="23"/>
  <c r="N97" i="23" s="1"/>
  <c r="O91" i="23"/>
  <c r="W91" i="23" s="1"/>
  <c r="U74" i="23"/>
  <c r="T72" i="23"/>
  <c r="X22" i="23"/>
  <c r="N67" i="23"/>
  <c r="S67" i="23" s="1"/>
  <c r="W17" i="23"/>
  <c r="O74" i="23"/>
  <c r="W74" i="23" s="1"/>
  <c r="U70" i="23"/>
  <c r="U68" i="23"/>
  <c r="S22" i="23"/>
  <c r="N74" i="23"/>
  <c r="S74" i="23" s="1"/>
  <c r="T68" i="23"/>
  <c r="T67" i="23"/>
  <c r="U69" i="23"/>
  <c r="U67" i="23"/>
  <c r="T69" i="23"/>
  <c r="T70" i="23"/>
  <c r="W35" i="23"/>
  <c r="O73" i="23"/>
  <c r="W73" i="23" s="1"/>
  <c r="O69" i="23"/>
  <c r="W69" i="23" s="1"/>
  <c r="T74" i="23"/>
  <c r="U72" i="23"/>
  <c r="N59" i="23"/>
  <c r="S59" i="23" s="1"/>
  <c r="O59" i="23"/>
  <c r="W59" i="23" s="1"/>
  <c r="O97" i="23"/>
  <c r="W97" i="23" s="1"/>
  <c r="O65" i="23"/>
  <c r="W10" i="23"/>
  <c r="R97" i="23"/>
  <c r="T91" i="23"/>
  <c r="T97" i="23" s="1"/>
  <c r="T65" i="23"/>
  <c r="T59" i="23"/>
  <c r="S65" i="23"/>
  <c r="R85" i="23"/>
  <c r="U65" i="23"/>
  <c r="U91" i="23"/>
  <c r="U97" i="23" s="1"/>
  <c r="U59" i="23"/>
  <c r="S29" i="22"/>
  <c r="X28" i="22"/>
  <c r="X67" i="22" s="1"/>
  <c r="N67" i="22"/>
  <c r="S67" i="22" s="1"/>
  <c r="W25" i="22"/>
  <c r="O72" i="22"/>
  <c r="W72" i="22" s="1"/>
  <c r="T71" i="22"/>
  <c r="X24" i="22"/>
  <c r="X75" i="22" s="1"/>
  <c r="N75" i="22"/>
  <c r="S75" i="22" s="1"/>
  <c r="W22" i="22"/>
  <c r="O74" i="22"/>
  <c r="W74" i="22" s="1"/>
  <c r="S16" i="22"/>
  <c r="X27" i="22"/>
  <c r="X73" i="22" s="1"/>
  <c r="N73" i="22"/>
  <c r="S73" i="22" s="1"/>
  <c r="X20" i="22"/>
  <c r="X68" i="22" s="1"/>
  <c r="N68" i="22"/>
  <c r="S68" i="22" s="1"/>
  <c r="W28" i="22"/>
  <c r="O67" i="22"/>
  <c r="W67" i="22" s="1"/>
  <c r="W24" i="22"/>
  <c r="O75" i="22"/>
  <c r="W75" i="22" s="1"/>
  <c r="X10" i="22"/>
  <c r="X69" i="22" s="1"/>
  <c r="N69" i="22"/>
  <c r="S69" i="22" s="1"/>
  <c r="W20" i="22"/>
  <c r="O68" i="22"/>
  <c r="W68" i="22" s="1"/>
  <c r="W21" i="22"/>
  <c r="O71" i="22"/>
  <c r="W71" i="22" s="1"/>
  <c r="T69" i="22"/>
  <c r="X25" i="22"/>
  <c r="X72" i="22" s="1"/>
  <c r="N72" i="22"/>
  <c r="S72" i="22" s="1"/>
  <c r="W13" i="22"/>
  <c r="O92" i="22"/>
  <c r="W92" i="22" s="1"/>
  <c r="T73" i="22"/>
  <c r="X21" i="22"/>
  <c r="X71" i="22" s="1"/>
  <c r="N71" i="22"/>
  <c r="S71" i="22" s="1"/>
  <c r="W10" i="22"/>
  <c r="O69" i="22"/>
  <c r="W69" i="22" s="1"/>
  <c r="U72" i="22"/>
  <c r="T92" i="22"/>
  <c r="U74" i="22"/>
  <c r="S14" i="22"/>
  <c r="X13" i="22"/>
  <c r="N92" i="22"/>
  <c r="S92" i="22" s="1"/>
  <c r="W9" i="22"/>
  <c r="O70" i="22"/>
  <c r="W70" i="22" s="1"/>
  <c r="S25" i="22"/>
  <c r="S28" i="22"/>
  <c r="S12" i="22"/>
  <c r="S21" i="22"/>
  <c r="S17" i="22"/>
  <c r="X9" i="22"/>
  <c r="X70" i="22" s="1"/>
  <c r="N70" i="22"/>
  <c r="S70" i="22" s="1"/>
  <c r="W27" i="22"/>
  <c r="O73" i="22"/>
  <c r="W73" i="22" s="1"/>
  <c r="O91" i="22"/>
  <c r="O97" i="22" s="1"/>
  <c r="W97" i="22" s="1"/>
  <c r="N65" i="22"/>
  <c r="X65" i="22"/>
  <c r="N91" i="22"/>
  <c r="O59" i="22"/>
  <c r="W59" i="22" s="1"/>
  <c r="N59" i="22"/>
  <c r="S59" i="22" s="1"/>
  <c r="X91" i="22"/>
  <c r="O65" i="22"/>
  <c r="S65" i="22"/>
  <c r="R85" i="22"/>
  <c r="U65" i="22"/>
  <c r="U91" i="22"/>
  <c r="U97" i="22" s="1"/>
  <c r="U59" i="22"/>
  <c r="R97" i="22"/>
  <c r="P43" i="22"/>
  <c r="T91" i="22"/>
  <c r="T65" i="22"/>
  <c r="T59" i="22"/>
  <c r="U65" i="21"/>
  <c r="T65" i="21"/>
  <c r="S74" i="21"/>
  <c r="S75" i="21"/>
  <c r="V85" i="21"/>
  <c r="O70" i="21"/>
  <c r="W70" i="21" s="1"/>
  <c r="O69" i="21"/>
  <c r="W69" i="21" s="1"/>
  <c r="S67" i="21"/>
  <c r="N73" i="21"/>
  <c r="S73" i="21" s="1"/>
  <c r="X18" i="21"/>
  <c r="R97" i="21"/>
  <c r="X10" i="21"/>
  <c r="AB10" i="21"/>
  <c r="N72" i="21"/>
  <c r="S72" i="21" s="1"/>
  <c r="X13" i="21"/>
  <c r="X72" i="21" s="1"/>
  <c r="O65" i="21"/>
  <c r="T91" i="21"/>
  <c r="T97" i="21" s="1"/>
  <c r="T70" i="21"/>
  <c r="T59" i="21"/>
  <c r="O91" i="21"/>
  <c r="S20" i="21"/>
  <c r="X20" i="21"/>
  <c r="S12" i="21"/>
  <c r="X12" i="21"/>
  <c r="X71" i="21" s="1"/>
  <c r="N71" i="21"/>
  <c r="S71" i="21" s="1"/>
  <c r="X19" i="21"/>
  <c r="S19" i="21"/>
  <c r="O71" i="21"/>
  <c r="W71" i="21" s="1"/>
  <c r="W12" i="21"/>
  <c r="N59" i="21"/>
  <c r="S59" i="21" s="1"/>
  <c r="X9" i="21"/>
  <c r="N91" i="21"/>
  <c r="N97" i="21" s="1"/>
  <c r="N70" i="21"/>
  <c r="S70" i="21" s="1"/>
  <c r="AB9" i="21"/>
  <c r="R85" i="21"/>
  <c r="AB11" i="21"/>
  <c r="X11" i="21"/>
  <c r="S11" i="21"/>
  <c r="N69" i="21"/>
  <c r="S69" i="21" s="1"/>
  <c r="X17" i="21"/>
  <c r="N65" i="21"/>
  <c r="X21" i="21"/>
  <c r="O73" i="21"/>
  <c r="W73" i="21" s="1"/>
  <c r="U91" i="21"/>
  <c r="U97" i="21" s="1"/>
  <c r="U70" i="21"/>
  <c r="U59" i="21"/>
  <c r="S18" i="21"/>
  <c r="S9" i="21"/>
  <c r="O59" i="21"/>
  <c r="S17" i="21"/>
  <c r="P49" i="22" l="1"/>
  <c r="X74" i="23"/>
  <c r="X92" i="23"/>
  <c r="X97" i="23" s="1"/>
  <c r="P25" i="23"/>
  <c r="P26" i="23"/>
  <c r="P12" i="23"/>
  <c r="P23" i="23"/>
  <c r="P31" i="22"/>
  <c r="P34" i="23"/>
  <c r="P55" i="23"/>
  <c r="P54" i="23"/>
  <c r="P37" i="23"/>
  <c r="S97" i="23"/>
  <c r="P43" i="23"/>
  <c r="P39" i="23"/>
  <c r="S91" i="23"/>
  <c r="N97" i="22"/>
  <c r="S97" i="22" s="1"/>
  <c r="P24" i="23"/>
  <c r="P57" i="23"/>
  <c r="T85" i="22"/>
  <c r="X85" i="22"/>
  <c r="P18" i="23"/>
  <c r="T85" i="21"/>
  <c r="N85" i="22"/>
  <c r="S85" i="22" s="1"/>
  <c r="P40" i="23"/>
  <c r="U85" i="21"/>
  <c r="U85" i="23"/>
  <c r="N85" i="23"/>
  <c r="S85" i="23" s="1"/>
  <c r="P29" i="23"/>
  <c r="P9" i="23"/>
  <c r="P41" i="23"/>
  <c r="P30" i="23"/>
  <c r="P51" i="23"/>
  <c r="P14" i="23"/>
  <c r="P48" i="23"/>
  <c r="P22" i="23"/>
  <c r="P13" i="23"/>
  <c r="P56" i="23"/>
  <c r="P31" i="23"/>
  <c r="P38" i="23"/>
  <c r="P17" i="23"/>
  <c r="P74" i="23" s="1"/>
  <c r="P21" i="23"/>
  <c r="P49" i="23"/>
  <c r="P53" i="23"/>
  <c r="P11" i="23"/>
  <c r="P58" i="23"/>
  <c r="P27" i="23"/>
  <c r="P16" i="23"/>
  <c r="P71" i="23" s="1"/>
  <c r="P42" i="23"/>
  <c r="P65" i="23" s="1"/>
  <c r="P15" i="23"/>
  <c r="P72" i="23" s="1"/>
  <c r="P47" i="23"/>
  <c r="P44" i="23"/>
  <c r="P20" i="23"/>
  <c r="P50" i="23"/>
  <c r="P19" i="23"/>
  <c r="P10" i="23"/>
  <c r="P52" i="23"/>
  <c r="P33" i="23"/>
  <c r="P36" i="23"/>
  <c r="P46" i="23"/>
  <c r="P32" i="23"/>
  <c r="P45" i="23"/>
  <c r="P28" i="23"/>
  <c r="P35" i="23"/>
  <c r="P73" i="23" s="1"/>
  <c r="X59" i="23"/>
  <c r="X67" i="23"/>
  <c r="X85" i="23" s="1"/>
  <c r="T85" i="23"/>
  <c r="O85" i="23"/>
  <c r="W85" i="23" s="1"/>
  <c r="W65" i="23"/>
  <c r="S91" i="22"/>
  <c r="T97" i="22"/>
  <c r="U85" i="22"/>
  <c r="X59" i="22"/>
  <c r="X92" i="22"/>
  <c r="X97" i="22" s="1"/>
  <c r="P12" i="22"/>
  <c r="P55" i="22"/>
  <c r="P30" i="22"/>
  <c r="P35" i="22"/>
  <c r="P38" i="22"/>
  <c r="W91" i="22"/>
  <c r="P41" i="22"/>
  <c r="P53" i="22"/>
  <c r="P13" i="22"/>
  <c r="P36" i="22"/>
  <c r="P15" i="22"/>
  <c r="P18" i="22"/>
  <c r="P33" i="22"/>
  <c r="P46" i="22"/>
  <c r="P19" i="22"/>
  <c r="P34" i="22"/>
  <c r="P14" i="22"/>
  <c r="P48" i="22"/>
  <c r="P23" i="22"/>
  <c r="P40" i="22"/>
  <c r="P16" i="22"/>
  <c r="P52" i="22"/>
  <c r="P29" i="22"/>
  <c r="P11" i="22"/>
  <c r="P24" i="22"/>
  <c r="P75" i="22" s="1"/>
  <c r="P56" i="22"/>
  <c r="P27" i="22"/>
  <c r="P47" i="22"/>
  <c r="P26" i="22"/>
  <c r="P58" i="22"/>
  <c r="P9" i="22"/>
  <c r="P25" i="22"/>
  <c r="P22" i="22"/>
  <c r="P51" i="22"/>
  <c r="P20" i="22"/>
  <c r="P68" i="22" s="1"/>
  <c r="P44" i="22"/>
  <c r="W65" i="22"/>
  <c r="O85" i="22"/>
  <c r="W85" i="22" s="1"/>
  <c r="P17" i="22"/>
  <c r="P39" i="22"/>
  <c r="P42" i="22"/>
  <c r="P57" i="22"/>
  <c r="P28" i="22"/>
  <c r="P50" i="22"/>
  <c r="P21" i="22"/>
  <c r="P10" i="22"/>
  <c r="P45" i="22"/>
  <c r="P37" i="22"/>
  <c r="P32" i="22"/>
  <c r="P54" i="22"/>
  <c r="X65" i="21"/>
  <c r="N85" i="21"/>
  <c r="S85" i="21" s="1"/>
  <c r="S65" i="21"/>
  <c r="X69" i="21"/>
  <c r="O97" i="21"/>
  <c r="W97" i="21" s="1"/>
  <c r="W91" i="21"/>
  <c r="S97" i="21"/>
  <c r="S91" i="21"/>
  <c r="X91" i="21"/>
  <c r="X97" i="21" s="1"/>
  <c r="X70" i="21"/>
  <c r="X59" i="21"/>
  <c r="X73" i="21"/>
  <c r="W59" i="21"/>
  <c r="P54" i="21"/>
  <c r="P50" i="21"/>
  <c r="P42" i="21"/>
  <c r="P34" i="21"/>
  <c r="P26" i="21"/>
  <c r="P18" i="21"/>
  <c r="P10" i="21"/>
  <c r="P57" i="21"/>
  <c r="P51" i="21"/>
  <c r="P43" i="21"/>
  <c r="P35" i="21"/>
  <c r="P27" i="21"/>
  <c r="P19" i="21"/>
  <c r="P11" i="21"/>
  <c r="P37" i="21"/>
  <c r="P21" i="21"/>
  <c r="P13" i="21"/>
  <c r="P72" i="21" s="1"/>
  <c r="P46" i="21"/>
  <c r="P44" i="21"/>
  <c r="P36" i="21"/>
  <c r="P28" i="21"/>
  <c r="P20" i="21"/>
  <c r="P12" i="21"/>
  <c r="P71" i="21" s="1"/>
  <c r="P14" i="21"/>
  <c r="P74" i="21" s="1"/>
  <c r="P53" i="21"/>
  <c r="P55" i="21"/>
  <c r="P52" i="21"/>
  <c r="P45" i="21"/>
  <c r="P29" i="21"/>
  <c r="P58" i="21"/>
  <c r="P38" i="21"/>
  <c r="P30" i="21"/>
  <c r="P22" i="21"/>
  <c r="P56" i="21"/>
  <c r="P41" i="21"/>
  <c r="P33" i="21"/>
  <c r="P25" i="21"/>
  <c r="P16" i="21"/>
  <c r="P67" i="21" s="1"/>
  <c r="P17" i="21"/>
  <c r="P69" i="21" s="1"/>
  <c r="P48" i="21"/>
  <c r="P40" i="21"/>
  <c r="P32" i="21"/>
  <c r="P24" i="21"/>
  <c r="P15" i="21"/>
  <c r="P75" i="21" s="1"/>
  <c r="P39" i="21"/>
  <c r="P31" i="21"/>
  <c r="P23" i="21"/>
  <c r="P47" i="21"/>
  <c r="P9" i="21"/>
  <c r="P49" i="21"/>
  <c r="W65" i="21"/>
  <c r="O85" i="21"/>
  <c r="W85" i="21" s="1"/>
  <c r="P67" i="22" l="1"/>
  <c r="P67" i="23"/>
  <c r="P92" i="23"/>
  <c r="P70" i="23"/>
  <c r="P74" i="22"/>
  <c r="P92" i="22"/>
  <c r="P93" i="23"/>
  <c r="P72" i="22"/>
  <c r="P94" i="23"/>
  <c r="P68" i="23"/>
  <c r="P59" i="23"/>
  <c r="P91" i="23"/>
  <c r="P69" i="23"/>
  <c r="P65" i="22"/>
  <c r="P70" i="22"/>
  <c r="P69" i="22"/>
  <c r="P71" i="22"/>
  <c r="P73" i="22"/>
  <c r="P91" i="22"/>
  <c r="P59" i="22"/>
  <c r="X85" i="21"/>
  <c r="P59" i="21"/>
  <c r="P91" i="21"/>
  <c r="P97" i="21" s="1"/>
  <c r="P70" i="21"/>
  <c r="P65" i="21"/>
  <c r="P73" i="21"/>
  <c r="P97" i="22" l="1"/>
  <c r="P97" i="23"/>
  <c r="P85" i="23"/>
  <c r="P85" i="22"/>
  <c r="P85" i="21"/>
  <c r="G10" i="13" l="1"/>
  <c r="H10" i="13"/>
  <c r="I10" i="13"/>
  <c r="G11" i="13"/>
  <c r="H11" i="13"/>
  <c r="I11" i="13"/>
  <c r="G12" i="13"/>
  <c r="H12" i="13"/>
  <c r="I12" i="13"/>
  <c r="G13" i="13"/>
  <c r="H13" i="13"/>
  <c r="I13" i="13"/>
  <c r="G14" i="13"/>
  <c r="H14" i="13"/>
  <c r="I14" i="13"/>
  <c r="G15" i="13"/>
  <c r="H15" i="13"/>
  <c r="I15" i="13"/>
  <c r="G16" i="13"/>
  <c r="H16" i="13"/>
  <c r="I16" i="13"/>
  <c r="G17" i="13"/>
  <c r="H17" i="13"/>
  <c r="I17" i="13"/>
  <c r="G18" i="13"/>
  <c r="H18" i="13"/>
  <c r="I18" i="13"/>
  <c r="G19" i="13"/>
  <c r="H19" i="13"/>
  <c r="I19" i="13"/>
  <c r="G20" i="13"/>
  <c r="H20" i="13"/>
  <c r="I20" i="13"/>
  <c r="G21" i="13"/>
  <c r="H21" i="13"/>
  <c r="I21" i="13"/>
  <c r="G22" i="13"/>
  <c r="H22" i="13"/>
  <c r="I22" i="13"/>
  <c r="G23" i="13"/>
  <c r="H23" i="13"/>
  <c r="I23" i="13"/>
  <c r="G24" i="13"/>
  <c r="H24" i="13"/>
  <c r="I24" i="13"/>
  <c r="G25" i="13"/>
  <c r="H25" i="13"/>
  <c r="I25" i="13"/>
  <c r="G26" i="13"/>
  <c r="H26" i="13"/>
  <c r="I26" i="13"/>
  <c r="G27" i="13"/>
  <c r="H27" i="13"/>
  <c r="I27" i="13"/>
  <c r="G28" i="13"/>
  <c r="H28" i="13"/>
  <c r="I28" i="13"/>
  <c r="G29" i="13"/>
  <c r="H29" i="13"/>
  <c r="I29" i="13"/>
  <c r="G30" i="13"/>
  <c r="H30" i="13"/>
  <c r="I30" i="13"/>
  <c r="G31" i="13"/>
  <c r="H31" i="13"/>
  <c r="I31" i="13"/>
  <c r="G32" i="13"/>
  <c r="H32" i="13"/>
  <c r="I32" i="13"/>
  <c r="G33" i="13"/>
  <c r="H33" i="13"/>
  <c r="I33" i="13"/>
  <c r="G34" i="13"/>
  <c r="H34" i="13"/>
  <c r="I34" i="13"/>
  <c r="G35" i="13"/>
  <c r="H35" i="13"/>
  <c r="I35" i="13"/>
  <c r="G36" i="13"/>
  <c r="H36" i="13"/>
  <c r="I36" i="13"/>
  <c r="G37" i="13"/>
  <c r="H37" i="13"/>
  <c r="I37" i="13"/>
  <c r="G38" i="13"/>
  <c r="H38" i="13"/>
  <c r="I38" i="13"/>
  <c r="G39" i="13"/>
  <c r="H39" i="13"/>
  <c r="I39" i="13"/>
  <c r="G40" i="13"/>
  <c r="H40" i="13"/>
  <c r="I40" i="13"/>
  <c r="G41" i="13"/>
  <c r="H41" i="13"/>
  <c r="I41" i="13"/>
  <c r="G42" i="13"/>
  <c r="H42" i="13"/>
  <c r="I42" i="13"/>
  <c r="G43" i="13"/>
  <c r="H43" i="13"/>
  <c r="I43" i="13"/>
  <c r="G44" i="13"/>
  <c r="H44" i="13"/>
  <c r="I44" i="13"/>
  <c r="G45" i="13"/>
  <c r="H45" i="13"/>
  <c r="I45" i="13"/>
  <c r="G46" i="13"/>
  <c r="H46" i="13"/>
  <c r="I46" i="13"/>
  <c r="G47" i="13"/>
  <c r="H47" i="13"/>
  <c r="I47" i="13"/>
  <c r="G48" i="13"/>
  <c r="H48" i="13"/>
  <c r="I48" i="13"/>
  <c r="G49" i="13"/>
  <c r="H49" i="13"/>
  <c r="I49" i="13"/>
  <c r="G50" i="13"/>
  <c r="H50" i="13"/>
  <c r="I50" i="13"/>
  <c r="G51" i="13"/>
  <c r="H51" i="13"/>
  <c r="I51" i="13"/>
  <c r="G52" i="13"/>
  <c r="H52" i="13"/>
  <c r="I52" i="13"/>
  <c r="G53" i="13"/>
  <c r="H53" i="13"/>
  <c r="I53" i="13"/>
  <c r="G54" i="13"/>
  <c r="H54" i="13"/>
  <c r="I54" i="13"/>
  <c r="G55" i="13"/>
  <c r="H55" i="13"/>
  <c r="I55" i="13"/>
  <c r="G56" i="13"/>
  <c r="H56" i="13"/>
  <c r="I56" i="13"/>
  <c r="G57" i="13"/>
  <c r="H57" i="13"/>
  <c r="I57" i="13"/>
  <c r="G58" i="13"/>
  <c r="H58" i="13"/>
  <c r="I58" i="13"/>
  <c r="V9" i="13" l="1"/>
  <c r="Z17" i="13"/>
  <c r="I9" i="13"/>
  <c r="H9" i="13"/>
  <c r="G9" i="13"/>
  <c r="X96" i="13"/>
  <c r="V96" i="13"/>
  <c r="U96" i="13"/>
  <c r="T96" i="13"/>
  <c r="R96" i="13"/>
  <c r="S96" i="13" s="1"/>
  <c r="P96" i="13"/>
  <c r="O96" i="13"/>
  <c r="W96" i="13" s="1"/>
  <c r="N96" i="13"/>
  <c r="X95" i="13"/>
  <c r="V95" i="13"/>
  <c r="U95" i="13"/>
  <c r="T95" i="13"/>
  <c r="R95" i="13"/>
  <c r="S95" i="13" s="1"/>
  <c r="P95" i="13"/>
  <c r="O95" i="13"/>
  <c r="W95" i="13" s="1"/>
  <c r="N95" i="13"/>
  <c r="X94" i="13"/>
  <c r="V94" i="13"/>
  <c r="U94" i="13"/>
  <c r="T94" i="13"/>
  <c r="R94" i="13"/>
  <c r="S94" i="13" s="1"/>
  <c r="P94" i="13"/>
  <c r="O94" i="13"/>
  <c r="W94" i="13" s="1"/>
  <c r="N94" i="13"/>
  <c r="X93" i="13"/>
  <c r="V93" i="13"/>
  <c r="U93" i="13"/>
  <c r="T93" i="13"/>
  <c r="R93" i="13"/>
  <c r="S93" i="13" s="1"/>
  <c r="P93" i="13"/>
  <c r="O93" i="13"/>
  <c r="W93" i="13" s="1"/>
  <c r="N93" i="13"/>
  <c r="X84" i="13"/>
  <c r="V84" i="13"/>
  <c r="U84" i="13"/>
  <c r="T84" i="13"/>
  <c r="S84" i="13"/>
  <c r="R84" i="13"/>
  <c r="P84" i="13"/>
  <c r="O84" i="13"/>
  <c r="W84" i="13" s="1"/>
  <c r="N84" i="13"/>
  <c r="X83" i="13"/>
  <c r="V83" i="13"/>
  <c r="U83" i="13"/>
  <c r="T83" i="13"/>
  <c r="S83" i="13"/>
  <c r="R83" i="13"/>
  <c r="P83" i="13"/>
  <c r="O83" i="13"/>
  <c r="W83" i="13" s="1"/>
  <c r="N83" i="13"/>
  <c r="X82" i="13"/>
  <c r="V82" i="13"/>
  <c r="U82" i="13"/>
  <c r="T82" i="13"/>
  <c r="S82" i="13"/>
  <c r="R82" i="13"/>
  <c r="P82" i="13"/>
  <c r="O82" i="13"/>
  <c r="W82" i="13" s="1"/>
  <c r="N82" i="13"/>
  <c r="X81" i="13"/>
  <c r="V81" i="13"/>
  <c r="U81" i="13"/>
  <c r="T81" i="13"/>
  <c r="S81" i="13"/>
  <c r="R81" i="13"/>
  <c r="P81" i="13"/>
  <c r="O81" i="13"/>
  <c r="W81" i="13" s="1"/>
  <c r="N81" i="13"/>
  <c r="X80" i="13"/>
  <c r="V80" i="13"/>
  <c r="U80" i="13"/>
  <c r="T80" i="13"/>
  <c r="S80" i="13"/>
  <c r="R80" i="13"/>
  <c r="P80" i="13"/>
  <c r="O80" i="13"/>
  <c r="W80" i="13" s="1"/>
  <c r="N80" i="13"/>
  <c r="X79" i="13"/>
  <c r="V79" i="13"/>
  <c r="U79" i="13"/>
  <c r="T79" i="13"/>
  <c r="S79" i="13"/>
  <c r="R79" i="13"/>
  <c r="P79" i="13"/>
  <c r="O79" i="13"/>
  <c r="W79" i="13" s="1"/>
  <c r="N79" i="13"/>
  <c r="X78" i="13"/>
  <c r="V78" i="13"/>
  <c r="U78" i="13"/>
  <c r="T78" i="13"/>
  <c r="S78" i="13"/>
  <c r="R78" i="13"/>
  <c r="P78" i="13"/>
  <c r="O78" i="13"/>
  <c r="W78" i="13" s="1"/>
  <c r="N78" i="13"/>
  <c r="X77" i="13"/>
  <c r="V77" i="13"/>
  <c r="U77" i="13"/>
  <c r="T77" i="13"/>
  <c r="S77" i="13"/>
  <c r="R77" i="13"/>
  <c r="P77" i="13"/>
  <c r="O77" i="13"/>
  <c r="W77" i="13" s="1"/>
  <c r="N77" i="13"/>
  <c r="X66" i="13"/>
  <c r="V66" i="13"/>
  <c r="U66" i="13"/>
  <c r="T66" i="13"/>
  <c r="R66" i="13"/>
  <c r="S66" i="13" s="1"/>
  <c r="P66" i="13"/>
  <c r="O66" i="13"/>
  <c r="W66" i="13" s="1"/>
  <c r="N66" i="13"/>
  <c r="Z58" i="13"/>
  <c r="V58" i="13"/>
  <c r="R58" i="13"/>
  <c r="T58" i="13" s="1"/>
  <c r="Z57" i="13"/>
  <c r="AB57" i="13" s="1"/>
  <c r="V57" i="13"/>
  <c r="R57" i="13"/>
  <c r="U57" i="13" s="1"/>
  <c r="Z56" i="13"/>
  <c r="V56" i="13"/>
  <c r="R56" i="13"/>
  <c r="Z55" i="13"/>
  <c r="AB55" i="13" s="1"/>
  <c r="V55" i="13"/>
  <c r="R55" i="13"/>
  <c r="U55" i="13" s="1"/>
  <c r="Z54" i="13"/>
  <c r="AB54" i="13" s="1"/>
  <c r="V54" i="13"/>
  <c r="R54" i="13"/>
  <c r="U54" i="13" s="1"/>
  <c r="Z53" i="13"/>
  <c r="AB53" i="13" s="1"/>
  <c r="V53" i="13"/>
  <c r="R53" i="13"/>
  <c r="T53" i="13" s="1"/>
  <c r="Z52" i="13"/>
  <c r="AA52" i="13" s="1"/>
  <c r="V52" i="13"/>
  <c r="R52" i="13"/>
  <c r="Z51" i="13"/>
  <c r="AB51" i="13" s="1"/>
  <c r="V51" i="13"/>
  <c r="R51" i="13"/>
  <c r="T51" i="13" s="1"/>
  <c r="Z50" i="13"/>
  <c r="AB50" i="13" s="1"/>
  <c r="V50" i="13"/>
  <c r="R50" i="13"/>
  <c r="T50" i="13" s="1"/>
  <c r="Z49" i="13"/>
  <c r="AB49" i="13" s="1"/>
  <c r="V49" i="13"/>
  <c r="R49" i="13"/>
  <c r="T49" i="13" s="1"/>
  <c r="Z48" i="13"/>
  <c r="AA48" i="13" s="1"/>
  <c r="V48" i="13"/>
  <c r="R48" i="13"/>
  <c r="Z47" i="13"/>
  <c r="AA47" i="13" s="1"/>
  <c r="V47" i="13"/>
  <c r="R47" i="13"/>
  <c r="T47" i="13" s="1"/>
  <c r="Z46" i="13"/>
  <c r="AB46" i="13" s="1"/>
  <c r="V46" i="13"/>
  <c r="R46" i="13"/>
  <c r="U46" i="13" s="1"/>
  <c r="Z45" i="13"/>
  <c r="AA45" i="13" s="1"/>
  <c r="V45" i="13"/>
  <c r="R45" i="13"/>
  <c r="Z44" i="13"/>
  <c r="AB44" i="13" s="1"/>
  <c r="V44" i="13"/>
  <c r="R44" i="13"/>
  <c r="U44" i="13" s="1"/>
  <c r="Z43" i="13"/>
  <c r="V43" i="13"/>
  <c r="R43" i="13"/>
  <c r="T43" i="13" s="1"/>
  <c r="Z42" i="13"/>
  <c r="AB42" i="13" s="1"/>
  <c r="V42" i="13"/>
  <c r="R42" i="13"/>
  <c r="Z41" i="13"/>
  <c r="V41" i="13"/>
  <c r="R41" i="13"/>
  <c r="U41" i="13" s="1"/>
  <c r="Z40" i="13"/>
  <c r="AA40" i="13" s="1"/>
  <c r="V40" i="13"/>
  <c r="R40" i="13"/>
  <c r="S40" i="13" s="1"/>
  <c r="Z39" i="13"/>
  <c r="V39" i="13"/>
  <c r="R39" i="13"/>
  <c r="U39" i="13" s="1"/>
  <c r="Z38" i="13"/>
  <c r="AA38" i="13" s="1"/>
  <c r="V38" i="13"/>
  <c r="R38" i="13"/>
  <c r="S38" i="13" s="1"/>
  <c r="Z37" i="13"/>
  <c r="AA37" i="13" s="1"/>
  <c r="V37" i="13"/>
  <c r="R37" i="13"/>
  <c r="T37" i="13" s="1"/>
  <c r="Z36" i="13"/>
  <c r="AA36" i="13" s="1"/>
  <c r="V36" i="13"/>
  <c r="R36" i="13"/>
  <c r="U36" i="13" s="1"/>
  <c r="Z35" i="13"/>
  <c r="AA35" i="13" s="1"/>
  <c r="V35" i="13"/>
  <c r="R35" i="13"/>
  <c r="T35" i="13" s="1"/>
  <c r="Z34" i="13"/>
  <c r="V34" i="13"/>
  <c r="R34" i="13"/>
  <c r="U34" i="13" s="1"/>
  <c r="Z20" i="13"/>
  <c r="AA20" i="13" s="1"/>
  <c r="V20" i="13"/>
  <c r="R20" i="13"/>
  <c r="U20" i="13" s="1"/>
  <c r="Z33" i="13"/>
  <c r="AA33" i="13" s="1"/>
  <c r="V33" i="13"/>
  <c r="R33" i="13"/>
  <c r="U33" i="13" s="1"/>
  <c r="Z32" i="13"/>
  <c r="AA32" i="13" s="1"/>
  <c r="V32" i="13"/>
  <c r="R32" i="13"/>
  <c r="U32" i="13" s="1"/>
  <c r="Z31" i="13"/>
  <c r="AA31" i="13" s="1"/>
  <c r="V31" i="13"/>
  <c r="R31" i="13"/>
  <c r="T31" i="13" s="1"/>
  <c r="Z30" i="13"/>
  <c r="AA30" i="13" s="1"/>
  <c r="V30" i="13"/>
  <c r="R30" i="13"/>
  <c r="T30" i="13" s="1"/>
  <c r="Z29" i="13"/>
  <c r="AA29" i="13" s="1"/>
  <c r="V29" i="13"/>
  <c r="R29" i="13"/>
  <c r="T29" i="13" s="1"/>
  <c r="Z19" i="13"/>
  <c r="AA19" i="13" s="1"/>
  <c r="V19" i="13"/>
  <c r="R19" i="13"/>
  <c r="T19" i="13" s="1"/>
  <c r="Z28" i="13"/>
  <c r="AA28" i="13" s="1"/>
  <c r="V28" i="13"/>
  <c r="R28" i="13"/>
  <c r="U28" i="13" s="1"/>
  <c r="Z27" i="13"/>
  <c r="AB27" i="13" s="1"/>
  <c r="V27" i="13"/>
  <c r="R27" i="13"/>
  <c r="Z26" i="13"/>
  <c r="AB26" i="13" s="1"/>
  <c r="V26" i="13"/>
  <c r="R26" i="13"/>
  <c r="Z25" i="13"/>
  <c r="AA25" i="13" s="1"/>
  <c r="V25" i="13"/>
  <c r="R25" i="13"/>
  <c r="Z24" i="13"/>
  <c r="AB24" i="13" s="1"/>
  <c r="V24" i="13"/>
  <c r="R24" i="13"/>
  <c r="T24" i="13" s="1"/>
  <c r="Z23" i="13"/>
  <c r="AB23" i="13" s="1"/>
  <c r="V23" i="13"/>
  <c r="R23" i="13"/>
  <c r="T23" i="13" s="1"/>
  <c r="Z22" i="13"/>
  <c r="AB22" i="13" s="1"/>
  <c r="V22" i="13"/>
  <c r="V68" i="13" s="1"/>
  <c r="R22" i="13"/>
  <c r="R68" i="13" s="1"/>
  <c r="Z21" i="13"/>
  <c r="AB21" i="13" s="1"/>
  <c r="V21" i="13"/>
  <c r="R21" i="13"/>
  <c r="Z18" i="13"/>
  <c r="AB18" i="13" s="1"/>
  <c r="V18" i="13"/>
  <c r="R18" i="13"/>
  <c r="T18" i="13" s="1"/>
  <c r="Z16" i="13"/>
  <c r="AB16" i="13" s="1"/>
  <c r="V16" i="13"/>
  <c r="R16" i="13"/>
  <c r="T16" i="13" s="1"/>
  <c r="Z15" i="13"/>
  <c r="AB15" i="13" s="1"/>
  <c r="V15" i="13"/>
  <c r="R15" i="13"/>
  <c r="T15" i="13" s="1"/>
  <c r="Z14" i="13"/>
  <c r="AB14" i="13" s="1"/>
  <c r="V14" i="13"/>
  <c r="R14" i="13"/>
  <c r="Z12" i="13"/>
  <c r="AB12" i="13" s="1"/>
  <c r="V12" i="13"/>
  <c r="R12" i="13"/>
  <c r="T12" i="13" s="1"/>
  <c r="Z13" i="13"/>
  <c r="AB13" i="13" s="1"/>
  <c r="V13" i="13"/>
  <c r="V92" i="13" s="1"/>
  <c r="R13" i="13"/>
  <c r="U13" i="13" s="1"/>
  <c r="Z11" i="13"/>
  <c r="AA11" i="13" s="1"/>
  <c r="V11" i="13"/>
  <c r="R11" i="13"/>
  <c r="U11" i="13" s="1"/>
  <c r="Z10" i="13"/>
  <c r="V10" i="13"/>
  <c r="R10" i="13"/>
  <c r="AB17" i="13"/>
  <c r="V17" i="13"/>
  <c r="R17" i="13"/>
  <c r="Z9" i="13"/>
  <c r="AA9" i="13" s="1"/>
  <c r="R9" i="13"/>
  <c r="N11" i="13" l="1"/>
  <c r="O11" i="13"/>
  <c r="O28" i="13"/>
  <c r="N28" i="13"/>
  <c r="X28" i="13" s="1"/>
  <c r="O34" i="13"/>
  <c r="N34" i="13"/>
  <c r="N23" i="13"/>
  <c r="O23" i="13"/>
  <c r="W23" i="13" s="1"/>
  <c r="O30" i="13"/>
  <c r="N30" i="13"/>
  <c r="N15" i="13"/>
  <c r="O15" i="13"/>
  <c r="W15" i="13" s="1"/>
  <c r="O18" i="13"/>
  <c r="W18" i="13" s="1"/>
  <c r="N18" i="13"/>
  <c r="X18" i="13" s="1"/>
  <c r="O32" i="13"/>
  <c r="W32" i="13" s="1"/>
  <c r="N32" i="13"/>
  <c r="O26" i="13"/>
  <c r="N26" i="13"/>
  <c r="N33" i="13"/>
  <c r="O33" i="13"/>
  <c r="W33" i="13" s="1"/>
  <c r="O9" i="13"/>
  <c r="W9" i="13" s="1"/>
  <c r="N9" i="13"/>
  <c r="X9" i="13" s="1"/>
  <c r="N21" i="13"/>
  <c r="X21" i="13" s="1"/>
  <c r="O21" i="13"/>
  <c r="W21" i="13" s="1"/>
  <c r="N19" i="13"/>
  <c r="O19" i="13"/>
  <c r="O12" i="13"/>
  <c r="N12" i="13"/>
  <c r="X12" i="13" s="1"/>
  <c r="O40" i="13"/>
  <c r="W40" i="13" s="1"/>
  <c r="N40" i="13"/>
  <c r="X40" i="13" s="1"/>
  <c r="N52" i="13"/>
  <c r="X52" i="13" s="1"/>
  <c r="O52" i="13"/>
  <c r="W52" i="13" s="1"/>
  <c r="O24" i="13"/>
  <c r="N24" i="13"/>
  <c r="N31" i="13"/>
  <c r="O31" i="13"/>
  <c r="W31" i="13" s="1"/>
  <c r="O16" i="13"/>
  <c r="W16" i="13" s="1"/>
  <c r="N16" i="13"/>
  <c r="N37" i="13"/>
  <c r="X37" i="13" s="1"/>
  <c r="O37" i="13"/>
  <c r="N25" i="13"/>
  <c r="O25" i="13"/>
  <c r="O36" i="13"/>
  <c r="N36" i="13"/>
  <c r="O44" i="13"/>
  <c r="W44" i="13" s="1"/>
  <c r="N44" i="13"/>
  <c r="X44" i="13" s="1"/>
  <c r="N35" i="13"/>
  <c r="X35" i="13" s="1"/>
  <c r="O35" i="13"/>
  <c r="W35" i="13" s="1"/>
  <c r="O51" i="13"/>
  <c r="W51" i="13" s="1"/>
  <c r="N51" i="13"/>
  <c r="N55" i="13"/>
  <c r="O55" i="13"/>
  <c r="W55" i="13" s="1"/>
  <c r="N17" i="13"/>
  <c r="X17" i="13" s="1"/>
  <c r="O17" i="13"/>
  <c r="W17" i="13" s="1"/>
  <c r="O38" i="13"/>
  <c r="W38" i="13" s="1"/>
  <c r="N38" i="13"/>
  <c r="X38" i="13" s="1"/>
  <c r="O42" i="13"/>
  <c r="W42" i="13" s="1"/>
  <c r="N42" i="13"/>
  <c r="O46" i="13"/>
  <c r="W46" i="13" s="1"/>
  <c r="N46" i="13"/>
  <c r="X46" i="13" s="1"/>
  <c r="O50" i="13"/>
  <c r="W50" i="13" s="1"/>
  <c r="N50" i="13"/>
  <c r="X50" i="13" s="1"/>
  <c r="O54" i="13"/>
  <c r="W54" i="13" s="1"/>
  <c r="N54" i="13"/>
  <c r="X54" i="13" s="1"/>
  <c r="O58" i="13"/>
  <c r="W58" i="13" s="1"/>
  <c r="N58" i="13"/>
  <c r="N27" i="13"/>
  <c r="O27" i="13"/>
  <c r="W27" i="13" s="1"/>
  <c r="O20" i="13"/>
  <c r="W20" i="13" s="1"/>
  <c r="N20" i="13"/>
  <c r="X20" i="13" s="1"/>
  <c r="N41" i="13"/>
  <c r="X41" i="13" s="1"/>
  <c r="O41" i="13"/>
  <c r="W41" i="13" s="1"/>
  <c r="N45" i="13"/>
  <c r="O45" i="13"/>
  <c r="W45" i="13" s="1"/>
  <c r="N49" i="13"/>
  <c r="O49" i="13"/>
  <c r="W49" i="13" s="1"/>
  <c r="N53" i="13"/>
  <c r="X53" i="13" s="1"/>
  <c r="O53" i="13"/>
  <c r="W53" i="13" s="1"/>
  <c r="N57" i="13"/>
  <c r="X57" i="13" s="1"/>
  <c r="O57" i="13"/>
  <c r="W57" i="13" s="1"/>
  <c r="N48" i="13"/>
  <c r="O48" i="13"/>
  <c r="W48" i="13" s="1"/>
  <c r="O56" i="13"/>
  <c r="W56" i="13" s="1"/>
  <c r="N56" i="13"/>
  <c r="N39" i="13"/>
  <c r="X39" i="13" s="1"/>
  <c r="O39" i="13"/>
  <c r="W39" i="13" s="1"/>
  <c r="O43" i="13"/>
  <c r="W43" i="13" s="1"/>
  <c r="N43" i="13"/>
  <c r="X43" i="13" s="1"/>
  <c r="O47" i="13"/>
  <c r="W47" i="13" s="1"/>
  <c r="N47" i="13"/>
  <c r="O10" i="13"/>
  <c r="N10" i="13"/>
  <c r="AB10" i="13" s="1"/>
  <c r="O22" i="13"/>
  <c r="N22" i="13"/>
  <c r="N29" i="13"/>
  <c r="O29" i="13"/>
  <c r="O14" i="13"/>
  <c r="N14" i="13"/>
  <c r="O13" i="13"/>
  <c r="N13" i="13"/>
  <c r="N72" i="13" s="1"/>
  <c r="W12" i="13"/>
  <c r="X10" i="13"/>
  <c r="X30" i="13"/>
  <c r="X26" i="13"/>
  <c r="X33" i="13"/>
  <c r="V75" i="13"/>
  <c r="W24" i="13"/>
  <c r="U40" i="13"/>
  <c r="X27" i="13"/>
  <c r="AB30" i="13"/>
  <c r="X24" i="13"/>
  <c r="AB35" i="13"/>
  <c r="T28" i="13"/>
  <c r="S39" i="13"/>
  <c r="T39" i="13"/>
  <c r="S52" i="13"/>
  <c r="U53" i="13"/>
  <c r="T40" i="13"/>
  <c r="AB29" i="13"/>
  <c r="U47" i="13"/>
  <c r="S41" i="13"/>
  <c r="U38" i="13"/>
  <c r="U16" i="13"/>
  <c r="T57" i="13"/>
  <c r="U58" i="13"/>
  <c r="AB25" i="13"/>
  <c r="U22" i="13"/>
  <c r="U68" i="13" s="1"/>
  <c r="AB31" i="13"/>
  <c r="AB20" i="13"/>
  <c r="AB40" i="13"/>
  <c r="U49" i="13"/>
  <c r="AA24" i="13"/>
  <c r="AB19" i="13"/>
  <c r="T32" i="13"/>
  <c r="T67" i="13" s="1"/>
  <c r="T20" i="13"/>
  <c r="U50" i="13"/>
  <c r="U15" i="13"/>
  <c r="U76" i="13" s="1"/>
  <c r="AA21" i="13"/>
  <c r="S45" i="13"/>
  <c r="V74" i="13"/>
  <c r="U37" i="13"/>
  <c r="T38" i="13"/>
  <c r="S34" i="13"/>
  <c r="U31" i="13"/>
  <c r="AA27" i="13"/>
  <c r="AA26" i="13"/>
  <c r="AB28" i="13"/>
  <c r="U35" i="13"/>
  <c r="S36" i="13"/>
  <c r="T41" i="13"/>
  <c r="AA44" i="13"/>
  <c r="AB47" i="13"/>
  <c r="AA49" i="13"/>
  <c r="AA53" i="13"/>
  <c r="AA55" i="13"/>
  <c r="AA23" i="13"/>
  <c r="AA22" i="13"/>
  <c r="T33" i="13"/>
  <c r="T34" i="13"/>
  <c r="S35" i="13"/>
  <c r="U43" i="13"/>
  <c r="T54" i="13"/>
  <c r="R67" i="13"/>
  <c r="AB52" i="13"/>
  <c r="T36" i="13"/>
  <c r="S37" i="13"/>
  <c r="X48" i="13"/>
  <c r="X51" i="13"/>
  <c r="AB48" i="13"/>
  <c r="U29" i="13"/>
  <c r="T22" i="13"/>
  <c r="T68" i="13" s="1"/>
  <c r="U24" i="13"/>
  <c r="AB32" i="13"/>
  <c r="X45" i="13"/>
  <c r="X47" i="13"/>
  <c r="S54" i="13"/>
  <c r="X55" i="13"/>
  <c r="U18" i="13"/>
  <c r="T73" i="13"/>
  <c r="V72" i="13"/>
  <c r="V67" i="13"/>
  <c r="AA15" i="13"/>
  <c r="AA14" i="13"/>
  <c r="R76" i="13"/>
  <c r="T13" i="13"/>
  <c r="T76" i="13" s="1"/>
  <c r="V76" i="13"/>
  <c r="U12" i="13"/>
  <c r="V71" i="13"/>
  <c r="T71" i="13"/>
  <c r="R71" i="13"/>
  <c r="T11" i="13"/>
  <c r="AA10" i="13"/>
  <c r="S28" i="13"/>
  <c r="R59" i="13"/>
  <c r="O71" i="13"/>
  <c r="W71" i="13" s="1"/>
  <c r="W25" i="13"/>
  <c r="X56" i="13"/>
  <c r="S51" i="13"/>
  <c r="S32" i="13"/>
  <c r="S44" i="13"/>
  <c r="S48" i="13"/>
  <c r="S56" i="13"/>
  <c r="S55" i="13"/>
  <c r="AA17" i="13"/>
  <c r="N75" i="13"/>
  <c r="AA18" i="13"/>
  <c r="S26" i="13"/>
  <c r="U14" i="13"/>
  <c r="T14" i="13"/>
  <c r="R73" i="13"/>
  <c r="AA39" i="13"/>
  <c r="AB39" i="13"/>
  <c r="S42" i="13"/>
  <c r="X42" i="13"/>
  <c r="S43" i="13"/>
  <c r="T46" i="13"/>
  <c r="X49" i="13"/>
  <c r="S58" i="13"/>
  <c r="S23" i="13"/>
  <c r="R72" i="13"/>
  <c r="U27" i="13"/>
  <c r="U72" i="13" s="1"/>
  <c r="AB58" i="13"/>
  <c r="AA58" i="13"/>
  <c r="U52" i="13"/>
  <c r="T52" i="13"/>
  <c r="U56" i="13"/>
  <c r="T56" i="13"/>
  <c r="S57" i="13"/>
  <c r="AA43" i="13"/>
  <c r="AB43" i="13"/>
  <c r="T45" i="13"/>
  <c r="U45" i="13"/>
  <c r="AA34" i="13"/>
  <c r="AB34" i="13"/>
  <c r="X58" i="13"/>
  <c r="U17" i="13"/>
  <c r="T17" i="13"/>
  <c r="S17" i="13"/>
  <c r="R69" i="13"/>
  <c r="W11" i="13"/>
  <c r="AB11" i="13"/>
  <c r="AA12" i="13"/>
  <c r="V73" i="13"/>
  <c r="AB33" i="13"/>
  <c r="U26" i="13"/>
  <c r="U75" i="13" s="1"/>
  <c r="R75" i="13"/>
  <c r="T26" i="13"/>
  <c r="T75" i="13" s="1"/>
  <c r="X25" i="13"/>
  <c r="S27" i="13"/>
  <c r="U19" i="13"/>
  <c r="X31" i="13"/>
  <c r="T27" i="13"/>
  <c r="R65" i="13"/>
  <c r="T42" i="13"/>
  <c r="AB45" i="13"/>
  <c r="U48" i="13"/>
  <c r="T48" i="13"/>
  <c r="V69" i="13"/>
  <c r="U10" i="13"/>
  <c r="T10" i="13"/>
  <c r="T92" i="13"/>
  <c r="X14" i="13"/>
  <c r="U21" i="13"/>
  <c r="T21" i="13"/>
  <c r="U25" i="13"/>
  <c r="T25" i="13"/>
  <c r="W28" i="13"/>
  <c r="W30" i="13"/>
  <c r="U42" i="13"/>
  <c r="S46" i="13"/>
  <c r="S47" i="13"/>
  <c r="AA51" i="13"/>
  <c r="S53" i="13"/>
  <c r="S30" i="13"/>
  <c r="AB41" i="13"/>
  <c r="AA41" i="13"/>
  <c r="U9" i="13"/>
  <c r="T9" i="13"/>
  <c r="R91" i="13"/>
  <c r="R70" i="13"/>
  <c r="V65" i="13"/>
  <c r="V91" i="13"/>
  <c r="V97" i="13" s="1"/>
  <c r="V59" i="13"/>
  <c r="S10" i="13"/>
  <c r="U92" i="13"/>
  <c r="S21" i="13"/>
  <c r="S33" i="13"/>
  <c r="W36" i="13"/>
  <c r="X36" i="13"/>
  <c r="W37" i="13"/>
  <c r="S49" i="13"/>
  <c r="AA56" i="13"/>
  <c r="AB56" i="13"/>
  <c r="V70" i="13"/>
  <c r="U23" i="13"/>
  <c r="U71" i="13" s="1"/>
  <c r="U30" i="13"/>
  <c r="S50" i="13"/>
  <c r="AA50" i="13"/>
  <c r="AA54" i="13"/>
  <c r="AB38" i="13"/>
  <c r="AA16" i="13"/>
  <c r="AB37" i="13"/>
  <c r="T44" i="13"/>
  <c r="R74" i="13"/>
  <c r="W10" i="13"/>
  <c r="AA13" i="13"/>
  <c r="W14" i="13"/>
  <c r="S24" i="13"/>
  <c r="AA42" i="13"/>
  <c r="AA46" i="13"/>
  <c r="T55" i="13"/>
  <c r="R92" i="13"/>
  <c r="AB36" i="13"/>
  <c r="U51" i="13"/>
  <c r="AA57" i="13"/>
  <c r="S20" i="13" l="1"/>
  <c r="S9" i="13"/>
  <c r="AB9" i="13"/>
  <c r="S18" i="13"/>
  <c r="U67" i="13"/>
  <c r="T69" i="13"/>
  <c r="U74" i="13"/>
  <c r="U65" i="13"/>
  <c r="U73" i="13"/>
  <c r="T65" i="13"/>
  <c r="T74" i="13"/>
  <c r="T72" i="13"/>
  <c r="N70" i="13"/>
  <c r="S70" i="13" s="1"/>
  <c r="N76" i="13"/>
  <c r="S76" i="13" s="1"/>
  <c r="O76" i="13"/>
  <c r="W76" i="13" s="1"/>
  <c r="O74" i="13"/>
  <c r="W74" i="13" s="1"/>
  <c r="S12" i="13"/>
  <c r="O72" i="13"/>
  <c r="W72" i="13" s="1"/>
  <c r="S75" i="13"/>
  <c r="X32" i="13"/>
  <c r="O75" i="13"/>
  <c r="W75" i="13" s="1"/>
  <c r="W26" i="13"/>
  <c r="S25" i="13"/>
  <c r="N59" i="13"/>
  <c r="S59" i="13" s="1"/>
  <c r="T91" i="13"/>
  <c r="T97" i="13" s="1"/>
  <c r="T70" i="13"/>
  <c r="T59" i="13"/>
  <c r="N71" i="13"/>
  <c r="S71" i="13" s="1"/>
  <c r="X23" i="13"/>
  <c r="X71" i="13" s="1"/>
  <c r="X15" i="13"/>
  <c r="X75" i="13" s="1"/>
  <c r="S15" i="13"/>
  <c r="X19" i="13"/>
  <c r="X73" i="13" s="1"/>
  <c r="N73" i="13"/>
  <c r="S73" i="13" s="1"/>
  <c r="N68" i="13"/>
  <c r="S68" i="13" s="1"/>
  <c r="X22" i="13"/>
  <c r="X68" i="13" s="1"/>
  <c r="S22" i="13"/>
  <c r="O69" i="13"/>
  <c r="W69" i="13" s="1"/>
  <c r="O68" i="13"/>
  <c r="W68" i="13" s="1"/>
  <c r="W22" i="13"/>
  <c r="X13" i="13"/>
  <c r="N92" i="13"/>
  <c r="S92" i="13" s="1"/>
  <c r="S13" i="13"/>
  <c r="X16" i="13"/>
  <c r="S16" i="13"/>
  <c r="N91" i="13"/>
  <c r="S91" i="13" s="1"/>
  <c r="X34" i="13"/>
  <c r="N65" i="13"/>
  <c r="N67" i="13"/>
  <c r="S67" i="13" s="1"/>
  <c r="X29" i="13"/>
  <c r="S29" i="13"/>
  <c r="O92" i="13"/>
  <c r="W92" i="13" s="1"/>
  <c r="W13" i="13"/>
  <c r="R97" i="13"/>
  <c r="U69" i="13"/>
  <c r="O65" i="13"/>
  <c r="W34" i="13"/>
  <c r="O67" i="13"/>
  <c r="W67" i="13" s="1"/>
  <c r="W29" i="13"/>
  <c r="X74" i="13"/>
  <c r="V85" i="13"/>
  <c r="R85" i="13"/>
  <c r="S65" i="13"/>
  <c r="S19" i="13"/>
  <c r="O91" i="13"/>
  <c r="O70" i="13"/>
  <c r="W70" i="13" s="1"/>
  <c r="O59" i="13"/>
  <c r="N74" i="13"/>
  <c r="S74" i="13" s="1"/>
  <c r="O73" i="13"/>
  <c r="W73" i="13" s="1"/>
  <c r="W19" i="13"/>
  <c r="U91" i="13"/>
  <c r="U97" i="13" s="1"/>
  <c r="U59" i="13"/>
  <c r="U70" i="13"/>
  <c r="S31" i="13"/>
  <c r="S14" i="13"/>
  <c r="X11" i="13"/>
  <c r="S11" i="13"/>
  <c r="S72" i="13"/>
  <c r="N69" i="13"/>
  <c r="S69" i="13" s="1"/>
  <c r="X70" i="13" l="1"/>
  <c r="X65" i="13"/>
  <c r="T85" i="13"/>
  <c r="X76" i="13"/>
  <c r="X72" i="13"/>
  <c r="X67" i="13"/>
  <c r="U85" i="13"/>
  <c r="X69" i="13"/>
  <c r="X92" i="13"/>
  <c r="W65" i="13"/>
  <c r="O85" i="13"/>
  <c r="W85" i="13" s="1"/>
  <c r="X59" i="13"/>
  <c r="X91" i="13"/>
  <c r="W59" i="13"/>
  <c r="P56" i="13"/>
  <c r="P48" i="13"/>
  <c r="P31" i="13"/>
  <c r="P30" i="13"/>
  <c r="P29" i="13"/>
  <c r="P19" i="13"/>
  <c r="P28" i="13"/>
  <c r="P27" i="13"/>
  <c r="P26" i="13"/>
  <c r="P25" i="13"/>
  <c r="P24" i="13"/>
  <c r="P23" i="13"/>
  <c r="P57" i="13"/>
  <c r="P46" i="13"/>
  <c r="P42" i="13"/>
  <c r="P35" i="13"/>
  <c r="P50" i="13"/>
  <c r="P36" i="13"/>
  <c r="P16" i="13"/>
  <c r="P38" i="13"/>
  <c r="P54" i="13"/>
  <c r="P13" i="13"/>
  <c r="P58" i="13"/>
  <c r="P43" i="13"/>
  <c r="P37" i="13"/>
  <c r="P51" i="13"/>
  <c r="P47" i="13"/>
  <c r="P45" i="13"/>
  <c r="P41" i="13"/>
  <c r="P20" i="13"/>
  <c r="P40" i="13"/>
  <c r="P12" i="13"/>
  <c r="P15" i="13"/>
  <c r="P52" i="13"/>
  <c r="P22" i="13"/>
  <c r="P68" i="13" s="1"/>
  <c r="P44" i="13"/>
  <c r="P49" i="13"/>
  <c r="P34" i="13"/>
  <c r="P33" i="13"/>
  <c r="P18" i="13"/>
  <c r="P9" i="13"/>
  <c r="P32" i="13"/>
  <c r="P21" i="13"/>
  <c r="P10" i="13"/>
  <c r="P17" i="13"/>
  <c r="P39" i="13"/>
  <c r="P53" i="13"/>
  <c r="P14" i="13"/>
  <c r="P55" i="13"/>
  <c r="P11" i="13"/>
  <c r="N85" i="13"/>
  <c r="S85" i="13" s="1"/>
  <c r="O97" i="13"/>
  <c r="W97" i="13" s="1"/>
  <c r="W91" i="13"/>
  <c r="N97" i="13"/>
  <c r="S97" i="13" s="1"/>
  <c r="P75" i="13" l="1"/>
  <c r="X85" i="13"/>
  <c r="P76" i="13"/>
  <c r="X97" i="13"/>
  <c r="P72" i="13"/>
  <c r="P73" i="13"/>
  <c r="P91" i="13"/>
  <c r="P70" i="13"/>
  <c r="P59" i="13"/>
  <c r="P65" i="13"/>
  <c r="P92" i="13"/>
  <c r="P69" i="13"/>
  <c r="P67" i="13"/>
  <c r="P71" i="13"/>
  <c r="P74" i="13"/>
  <c r="P85" i="13" l="1"/>
  <c r="P97" i="13"/>
</calcChain>
</file>

<file path=xl/sharedStrings.xml><?xml version="1.0" encoding="utf-8"?>
<sst xmlns="http://schemas.openxmlformats.org/spreadsheetml/2006/main" count="1424" uniqueCount="205">
  <si>
    <t>Overview</t>
  </si>
  <si>
    <t>Name</t>
  </si>
  <si>
    <t>Hours per day</t>
  </si>
  <si>
    <t>Enter data</t>
  </si>
  <si>
    <t>Floor area m2 (optional)</t>
  </si>
  <si>
    <t>Days per week</t>
  </si>
  <si>
    <t>Select option</t>
  </si>
  <si>
    <t>Weeks per year</t>
  </si>
  <si>
    <t>Percent of total cost</t>
  </si>
  <si>
    <t>Day kW average</t>
  </si>
  <si>
    <t>'Night' kW average</t>
  </si>
  <si>
    <t>Building W/m2</t>
  </si>
  <si>
    <t>Building kWh/m2</t>
  </si>
  <si>
    <t>–</t>
  </si>
  <si>
    <t>Total</t>
  </si>
  <si>
    <t>kWh/yr</t>
  </si>
  <si>
    <t>£/year</t>
  </si>
  <si>
    <t>Percent</t>
  </si>
  <si>
    <t>Installed kW</t>
  </si>
  <si>
    <t>Day ave kW</t>
  </si>
  <si>
    <t>Night' ave kW</t>
  </si>
  <si>
    <t>(unspecified)</t>
  </si>
  <si>
    <t>General lighting - offices</t>
  </si>
  <si>
    <t>Lighting</t>
  </si>
  <si>
    <t>W/m2</t>
  </si>
  <si>
    <t>Supply fan</t>
  </si>
  <si>
    <t>Fans, pumps, controls</t>
  </si>
  <si>
    <t>W</t>
  </si>
  <si>
    <t>Extract fan</t>
  </si>
  <si>
    <t>Other fans</t>
  </si>
  <si>
    <t>Chilled water primary</t>
  </si>
  <si>
    <t>Chilled water secondary</t>
  </si>
  <si>
    <t>Chilled water AHU pump</t>
  </si>
  <si>
    <t>LTHW pumps</t>
  </si>
  <si>
    <t>VT pumps</t>
  </si>
  <si>
    <t>LTHW AHU pump</t>
  </si>
  <si>
    <t>Heating primary pumps</t>
  </si>
  <si>
    <t>Chillers</t>
  </si>
  <si>
    <t>Cooling</t>
  </si>
  <si>
    <t>Office equipment</t>
  </si>
  <si>
    <t>W/person</t>
  </si>
  <si>
    <t>Humidification</t>
  </si>
  <si>
    <t>Vending</t>
  </si>
  <si>
    <t>Catering elecricity</t>
  </si>
  <si>
    <t>External lighting</t>
  </si>
  <si>
    <t>Other</t>
  </si>
  <si>
    <t>Trace heating</t>
  </si>
  <si>
    <t>Heating and hot water</t>
  </si>
  <si>
    <t>Lifts</t>
  </si>
  <si>
    <t>Telecoms</t>
  </si>
  <si>
    <t>Electric heaters</t>
  </si>
  <si>
    <t>Controls and security</t>
  </si>
  <si>
    <t>W/meal/day</t>
  </si>
  <si>
    <t>ITEM NAME</t>
  </si>
  <si>
    <t>SYSTEM TYPE               (select)</t>
  </si>
  <si>
    <t>WATTS               /UNIT</t>
  </si>
  <si>
    <t>HOURS /DAY</t>
  </si>
  <si>
    <t>DAYS /WEEK</t>
  </si>
  <si>
    <t>WEEKS /YEAR</t>
  </si>
  <si>
    <t>TOTAL</t>
  </si>
  <si>
    <t>SUMMARY BY SYSTEM TYPE</t>
  </si>
  <si>
    <t>Energy use kWh per year</t>
  </si>
  <si>
    <t>Energy cost £/year</t>
  </si>
  <si>
    <t>AVAILABILITY AND USAGE FACTORS</t>
  </si>
  <si>
    <t>Day usage factor %</t>
  </si>
  <si>
    <t>Night/ Weekend usage factor%</t>
  </si>
  <si>
    <t xml:space="preserve">Colour key: </t>
  </si>
  <si>
    <t>ITEM AND</t>
  </si>
  <si>
    <t>SYSTEM TYPE</t>
  </si>
  <si>
    <t>INSTALLED WATTS  OF POWER</t>
  </si>
  <si>
    <t>Main systems availabilty</t>
  </si>
  <si>
    <t>Energy unit cost (optional)</t>
  </si>
  <si>
    <t>Day pence/kWh</t>
  </si>
  <si>
    <t>Lighting, office</t>
  </si>
  <si>
    <t>Lighting, labs</t>
  </si>
  <si>
    <t>Lighting, warehouse</t>
  </si>
  <si>
    <t>Lighting, demonstration</t>
  </si>
  <si>
    <t>Lighting, other</t>
  </si>
  <si>
    <t>AHUs 1-7</t>
  </si>
  <si>
    <t>Coffee machines</t>
  </si>
  <si>
    <t>Small power, offices</t>
  </si>
  <si>
    <t>Small power, labs</t>
  </si>
  <si>
    <t>Cassettes, conference</t>
  </si>
  <si>
    <t>Cassettes, MD</t>
  </si>
  <si>
    <t>Cassettes, computer room</t>
  </si>
  <si>
    <t>Catering incl d/washer</t>
  </si>
  <si>
    <t>Kitchen extracts</t>
  </si>
  <si>
    <t>Door heater units</t>
  </si>
  <si>
    <t>Toilet fans</t>
  </si>
  <si>
    <t>Room extracts</t>
  </si>
  <si>
    <t>Warehouse, heaters</t>
  </si>
  <si>
    <t>Warehouse, door units</t>
  </si>
  <si>
    <t>Warehouse extracts</t>
  </si>
  <si>
    <t>Heating pumps</t>
  </si>
  <si>
    <t>HVAC controls</t>
  </si>
  <si>
    <t>Telecomms</t>
  </si>
  <si>
    <t>External lights</t>
  </si>
  <si>
    <t>Other rigs</t>
  </si>
  <si>
    <t>Lighting mezzanine</t>
  </si>
  <si>
    <t>total</t>
  </si>
  <si>
    <t>A</t>
  </si>
  <si>
    <t>B</t>
  </si>
  <si>
    <t>C</t>
  </si>
  <si>
    <t>D</t>
  </si>
  <si>
    <t>E</t>
  </si>
  <si>
    <t>SUMMARY BY SUB METER</t>
  </si>
  <si>
    <t>Information source / comment (optional)</t>
  </si>
  <si>
    <t>Full load hours/yr</t>
  </si>
  <si>
    <t>RESULTS BY ITEM AREA</t>
  </si>
  <si>
    <t>Full load hour /year</t>
  </si>
  <si>
    <t>SUMMARY RESULTS</t>
  </si>
  <si>
    <t>FURTHER RESULTS</t>
  </si>
  <si>
    <t>Installed W/ item m2</t>
  </si>
  <si>
    <t xml:space="preserve"> kWh/item m2</t>
  </si>
  <si>
    <t>FURTHER RESULTS BY SYSTEM TYPE</t>
  </si>
  <si>
    <t>FURTHER RESULTS BY SUB METER</t>
  </si>
  <si>
    <t>SYSTEM TYPES (editable)</t>
  </si>
  <si>
    <t>SUB METERS (editable)</t>
  </si>
  <si>
    <t>Night/Weekend pence/kWh</t>
  </si>
  <si>
    <t>Server / comms / process</t>
  </si>
  <si>
    <t>Building £/m2</t>
  </si>
  <si>
    <t>AC unit, workshop</t>
  </si>
  <si>
    <t>Hot water local</t>
  </si>
  <si>
    <t>Server R&amp;D</t>
  </si>
  <si>
    <t>Item m2             (if available) can overwrite here</t>
  </si>
  <si>
    <t>Example light industrial building</t>
  </si>
  <si>
    <t>Office</t>
  </si>
  <si>
    <t>Production</t>
  </si>
  <si>
    <t>Warehouse</t>
  </si>
  <si>
    <t>METERS</t>
  </si>
  <si>
    <t>Office server</t>
  </si>
  <si>
    <t>Example air conditioned office</t>
  </si>
  <si>
    <t>Server room</t>
  </si>
  <si>
    <t>Dispatch</t>
  </si>
  <si>
    <t>Kitchen catering</t>
  </si>
  <si>
    <t>Plate W &amp; schedules</t>
  </si>
  <si>
    <t>Process heater</t>
  </si>
  <si>
    <t>Example general building</t>
  </si>
  <si>
    <t>Office lighting</t>
  </si>
  <si>
    <t>Supply and extract fans</t>
  </si>
  <si>
    <t>W total</t>
  </si>
  <si>
    <t>Heating or cooling</t>
  </si>
  <si>
    <t>Server/comms cabinet</t>
  </si>
  <si>
    <t>Receprion lighting</t>
  </si>
  <si>
    <t>Other lighting</t>
  </si>
  <si>
    <t>NUMBER OF UNITS (eg items, area, persons)</t>
  </si>
  <si>
    <t>Ceiling AC units</t>
  </si>
  <si>
    <t>Sub meter (optional) (select)</t>
  </si>
  <si>
    <t>UNITS                    USED           (select)</t>
  </si>
  <si>
    <t>UNITS USED is selected from the list: Watts, Watts per m2, Watts total. (The list is in rows 101:108 which are ususally hidden rows.)</t>
  </si>
  <si>
    <t>SYSTEM TYPE selection is optional - and highly advisable - and is selected from the EDITABLE list in Column K below the data entry</t>
  </si>
  <si>
    <t>ITEM NAME can reflect both the physical zone and the fitting, plant or specific system represented in the rest of the  row</t>
  </si>
  <si>
    <t>HOURS / DAY is the number of hours that the main building systems operate on a normal working day - it can either be the enabled hours or (if you have it) the  width of the "Top Hat" shape of an hourly electricity demand profile.</t>
  </si>
  <si>
    <t>DAYS / WEEK is normally 5, or 7, or say 5.5 representing some presence on a Saturday</t>
  </si>
  <si>
    <t>Day usage factor % is average 'DAY' period load factor</t>
  </si>
  <si>
    <t>"Information source / comment (optional)"  is free text which can record the source of Watts rating data and the avaiability and usage information.</t>
  </si>
  <si>
    <t>Sub meter is an optional entry, selected from an editable list below where the meter totals are all summarised</t>
  </si>
  <si>
    <t>These are the main annual energy use andenergy cost results, calculated directly from the data entered</t>
  </si>
  <si>
    <t>These three entries are for general system operating times - they are used as the DEFAULT values in the cells below and CAN BE OVERWRITTEN in the cells below</t>
  </si>
  <si>
    <t>These two entries represent the average unit cost in the 'DAY' operaing preiod and in the 'NIGHT/WEEKENd" period (which is the rest of the year)</t>
  </si>
  <si>
    <t>The floor area figure is useful but optional. The specific measuremengt type (e.g. Gross or Treated floor area) is also optional.</t>
  </si>
  <si>
    <t xml:space="preserve">Where avaiable, results expressed 'per item area' are valuable - in contrast to 'per building area'. </t>
  </si>
  <si>
    <t>These results provide insight - for example the Watts per building m2 for an ITEM, or for a SYSTEM TYPE in the table below.</t>
  </si>
  <si>
    <t>NUMBER OF UNITS is the 'size' of the item: the number of fittings or the number of square meters of floor area that the item serves</t>
  </si>
  <si>
    <t>WATTS / UNIT is the installed electrical power of each fitting, or per m2 of floor area served</t>
  </si>
  <si>
    <t>The green cells can be overwritten where the floor area served by an item is known but not used in the data entry</t>
  </si>
  <si>
    <t>Q &amp; A</t>
  </si>
  <si>
    <t>How do I get started?</t>
  </si>
  <si>
    <t>Where are the guidance notes?</t>
  </si>
  <si>
    <t>Q01</t>
  </si>
  <si>
    <t>Q02</t>
  </si>
  <si>
    <t>Q03</t>
  </si>
  <si>
    <t>What happens if I want to add more rows?</t>
  </si>
  <si>
    <t>What if I need to move a row up or down the table?</t>
  </si>
  <si>
    <t>Q04</t>
  </si>
  <si>
    <t>Q05</t>
  </si>
  <si>
    <t>First see if you can unhide any rows that have been hidden for simpler cases - this may provide enough rows.</t>
  </si>
  <si>
    <t>aligned with table column above</t>
  </si>
  <si>
    <t>Try End-down or Cmd-down from a cell to get to its Guide Note.</t>
  </si>
  <si>
    <t>After that you can drag-copy whole rows. Or insert new rows then copy whole rows and paste in.</t>
  </si>
  <si>
    <t>WEEKS / YEAR is normally 52 but a lower value can be appropriate for items that are disabled for part of the year.</t>
  </si>
  <si>
    <t>Energy unit costs (optional)</t>
  </si>
  <si>
    <t>UNIT options (editable)</t>
  </si>
  <si>
    <t>Results formula</t>
  </si>
  <si>
    <t>Q06</t>
  </si>
  <si>
    <t>Q07</t>
  </si>
  <si>
    <t>Can I overwrite a blue results cell?</t>
  </si>
  <si>
    <t>Night/Weekend usage factor is the load factor during all periods not in the 'DAY' period in the operating weeks.</t>
  </si>
  <si>
    <t>For Guide Notes see below the tables</t>
  </si>
  <si>
    <t>Server room ac</t>
  </si>
  <si>
    <t>Entries formula (or overwrite)</t>
  </si>
  <si>
    <t>Night/Wkend pence/kWh</t>
  </si>
  <si>
    <t xml:space="preserve">You can copy-drag a whole row (or copy and paste it). Or a set of rows. </t>
  </si>
  <si>
    <t>How do I evaluate the demand reduction effect of energy saving actions or measures?</t>
  </si>
  <si>
    <t>Repeat for subsequent measures. Tabulate the changed energy uses and obtain the effect of each of the measures as differences.</t>
  </si>
  <si>
    <t>The quickest way is to edit the Generic example, or one of the more detailed examples.</t>
  </si>
  <si>
    <t>To edit an example you can overwrite (or delete) yellow input cells, or where there is a menu select one option.</t>
  </si>
  <si>
    <t>You could also start from scratch using the Blank template tab. You can copy whole rows from another tab.</t>
  </si>
  <si>
    <t xml:space="preserve">They are below the data and results rows in the 'Generic example &amp; notes' tab - they align with the relevant column. </t>
  </si>
  <si>
    <t>Can I rename, copy or delete a whole tab?</t>
  </si>
  <si>
    <t xml:space="preserve">Yes. You can keep all your buildings in one workbook, or all versions of a building. </t>
  </si>
  <si>
    <t>Yes. If you know an item's annual energy use you can overwrite the kWh formula but…</t>
  </si>
  <si>
    <t>It is preferable to change yellow cells to give the required metered energy. That keeps better consistency with other results.</t>
  </si>
  <si>
    <t>Make a copy in this workbook of the tab you are working on. Then in the new tab make the changes for an energy action or measure.</t>
  </si>
  <si>
    <t xml:space="preserve">DemRed version m1222. Copyright John Field 2025. Free for use at the user's risk.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</si>
</sst>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%"/>
    <numFmt numFmtId="167" formatCode="General_)"/>
    <numFmt numFmtId="168" formatCode="#,##0\ "/>
  </numFmts>
  <fonts count="24">
    <font>
      <sz val="10"/>
      <color rgb="FF000000"/>
      <name val="Arial"/>
      <scheme val="minor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A5A5A5"/>
      <name val="Arial"/>
      <family val="2"/>
    </font>
    <font>
      <sz val="10"/>
      <color rgb="FF000000"/>
      <name val="Arial"/>
      <family val="2"/>
      <scheme val="minor"/>
    </font>
    <font>
      <sz val="10"/>
      <name val="Arial (Body)"/>
    </font>
    <font>
      <sz val="10"/>
      <color rgb="FF000000"/>
      <name val="Arial"/>
      <family val="2"/>
      <scheme val="minor"/>
    </font>
    <font>
      <sz val="10"/>
      <color indexed="8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0"/>
      <color rgb="FF00B0F0"/>
      <name val="Arial"/>
      <family val="2"/>
    </font>
    <font>
      <b/>
      <sz val="10"/>
      <color rgb="FF000000"/>
      <name val="Arial"/>
      <family val="2"/>
      <scheme val="minor"/>
    </font>
    <font>
      <sz val="22"/>
      <color rgb="FF000000"/>
      <name val="Arial"/>
      <family val="2"/>
      <scheme val="minor"/>
    </font>
    <font>
      <sz val="10"/>
      <color rgb="FFFF00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  <fill>
      <patternFill patternType="solid">
        <fgColor rgb="FFD9E6FC"/>
        <bgColor rgb="FFD9E6FC"/>
      </patternFill>
    </fill>
    <fill>
      <patternFill patternType="solid">
        <fgColor rgb="FFFDE49A"/>
        <bgColor rgb="FFE0DF9D"/>
      </patternFill>
    </fill>
    <fill>
      <patternFill patternType="solid">
        <fgColor rgb="FFE0DF9D"/>
        <bgColor rgb="FFFDE49A"/>
      </patternFill>
    </fill>
    <fill>
      <patternFill patternType="solid">
        <fgColor rgb="FFFDE49A"/>
        <bgColor rgb="FFC0C0FF"/>
      </patternFill>
    </fill>
    <fill>
      <patternFill patternType="solid">
        <fgColor rgb="FFFDE49A"/>
        <bgColor indexed="64"/>
      </patternFill>
    </fill>
    <fill>
      <patternFill patternType="solid">
        <fgColor rgb="FFE0DF9D"/>
        <bgColor indexed="64"/>
      </patternFill>
    </fill>
    <fill>
      <patternFill patternType="solid">
        <fgColor theme="7" tint="0.79998168889431442"/>
        <bgColor rgb="FFD2F1DA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167" fontId="6" fillId="0" borderId="2"/>
  </cellStyleXfs>
  <cellXfs count="223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7" fillId="0" borderId="0" xfId="0" applyFont="1"/>
    <xf numFmtId="3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8" fillId="0" borderId="0" xfId="0" applyFont="1"/>
    <xf numFmtId="3" fontId="0" fillId="0" borderId="0" xfId="0" applyNumberFormat="1"/>
    <xf numFmtId="166" fontId="3" fillId="0" borderId="0" xfId="0" applyNumberFormat="1" applyFont="1" applyAlignment="1">
      <alignment horizontal="center"/>
    </xf>
    <xf numFmtId="2" fontId="7" fillId="0" borderId="0" xfId="0" applyNumberFormat="1" applyFont="1"/>
    <xf numFmtId="165" fontId="0" fillId="0" borderId="0" xfId="0" applyNumberForma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0" xfId="0" applyFont="1"/>
    <xf numFmtId="0" fontId="9" fillId="0" borderId="10" xfId="0" applyFont="1" applyBorder="1"/>
    <xf numFmtId="0" fontId="9" fillId="0" borderId="9" xfId="0" applyFont="1" applyBorder="1"/>
    <xf numFmtId="0" fontId="3" fillId="0" borderId="11" xfId="0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3" fillId="5" borderId="5" xfId="0" applyFont="1" applyFill="1" applyBorder="1" applyAlignment="1">
      <alignment horizontal="left"/>
    </xf>
    <xf numFmtId="3" fontId="4" fillId="3" borderId="7" xfId="0" applyNumberFormat="1" applyFont="1" applyFill="1" applyBorder="1" applyAlignment="1">
      <alignment vertical="center"/>
    </xf>
    <xf numFmtId="166" fontId="4" fillId="3" borderId="7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vertical="center"/>
    </xf>
    <xf numFmtId="0" fontId="3" fillId="0" borderId="2" xfId="0" applyFont="1" applyBorder="1"/>
    <xf numFmtId="0" fontId="0" fillId="0" borderId="2" xfId="0" applyBorder="1"/>
    <xf numFmtId="0" fontId="9" fillId="0" borderId="11" xfId="0" applyFont="1" applyBorder="1"/>
    <xf numFmtId="0" fontId="3" fillId="0" borderId="13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5" xfId="0" quotePrefix="1" applyFont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vertical="center"/>
    </xf>
    <xf numFmtId="0" fontId="6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3" fontId="5" fillId="3" borderId="22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3" fontId="3" fillId="4" borderId="18" xfId="0" applyNumberFormat="1" applyFont="1" applyFill="1" applyBorder="1" applyAlignment="1">
      <alignment horizontal="left"/>
    </xf>
    <xf numFmtId="0" fontId="0" fillId="7" borderId="16" xfId="0" applyFill="1" applyBorder="1"/>
    <xf numFmtId="0" fontId="0" fillId="0" borderId="11" xfId="0" applyBorder="1"/>
    <xf numFmtId="0" fontId="3" fillId="0" borderId="9" xfId="0" applyFont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center"/>
    </xf>
    <xf numFmtId="165" fontId="3" fillId="2" borderId="5" xfId="0" applyNumberFormat="1" applyFont="1" applyFill="1" applyBorder="1" applyAlignment="1">
      <alignment horizontal="right"/>
    </xf>
    <xf numFmtId="167" fontId="12" fillId="7" borderId="17" xfId="2" applyFont="1" applyFill="1" applyBorder="1" applyAlignment="1" applyProtection="1">
      <alignment horizontal="left"/>
      <protection locked="0"/>
    </xf>
    <xf numFmtId="168" fontId="12" fillId="7" borderId="17" xfId="2" applyNumberFormat="1" applyFont="1" applyFill="1" applyBorder="1" applyProtection="1">
      <protection locked="0"/>
    </xf>
    <xf numFmtId="3" fontId="12" fillId="7" borderId="13" xfId="2" applyNumberFormat="1" applyFont="1" applyFill="1" applyBorder="1" applyProtection="1">
      <protection locked="0"/>
    </xf>
    <xf numFmtId="167" fontId="12" fillId="8" borderId="15" xfId="2" applyFont="1" applyFill="1" applyBorder="1" applyAlignment="1" applyProtection="1">
      <alignment horizontal="center"/>
      <protection locked="0"/>
    </xf>
    <xf numFmtId="9" fontId="10" fillId="6" borderId="5" xfId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9" fontId="10" fillId="4" borderId="4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6" xfId="0" applyFont="1" applyBorder="1" applyAlignment="1">
      <alignment horizontal="right" vertical="center" wrapText="1"/>
    </xf>
    <xf numFmtId="3" fontId="5" fillId="3" borderId="7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/>
    <xf numFmtId="0" fontId="13" fillId="0" borderId="2" xfId="0" applyFont="1" applyBorder="1"/>
    <xf numFmtId="0" fontId="15" fillId="4" borderId="13" xfId="0" applyFont="1" applyFill="1" applyBorder="1" applyAlignment="1">
      <alignment horizontal="left"/>
    </xf>
    <xf numFmtId="0" fontId="16" fillId="0" borderId="0" xfId="0" applyFont="1"/>
    <xf numFmtId="0" fontId="6" fillId="0" borderId="0" xfId="0" applyFont="1"/>
    <xf numFmtId="3" fontId="4" fillId="0" borderId="19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165" fontId="5" fillId="0" borderId="16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3" fillId="0" borderId="18" xfId="0" applyFont="1" applyBorder="1" applyAlignment="1">
      <alignment horizontal="left"/>
    </xf>
    <xf numFmtId="3" fontId="3" fillId="0" borderId="18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/>
    <xf numFmtId="3" fontId="3" fillId="0" borderId="0" xfId="0" applyNumberFormat="1" applyFont="1"/>
    <xf numFmtId="164" fontId="1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" fillId="4" borderId="18" xfId="0" applyFont="1" applyFill="1" applyBorder="1" applyAlignment="1">
      <alignment horizontal="left"/>
    </xf>
    <xf numFmtId="165" fontId="3" fillId="4" borderId="23" xfId="0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left"/>
    </xf>
    <xf numFmtId="165" fontId="3" fillId="4" borderId="24" xfId="0" applyNumberFormat="1" applyFont="1" applyFill="1" applyBorder="1" applyAlignment="1">
      <alignment horizontal="center"/>
    </xf>
    <xf numFmtId="0" fontId="0" fillId="0" borderId="19" xfId="0" applyBorder="1"/>
    <xf numFmtId="165" fontId="3" fillId="4" borderId="25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0" fillId="0" borderId="18" xfId="0" applyBorder="1"/>
    <xf numFmtId="0" fontId="9" fillId="0" borderId="0" xfId="0" applyFont="1" applyAlignment="1">
      <alignment horizontal="left"/>
    </xf>
    <xf numFmtId="164" fontId="4" fillId="0" borderId="9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6" fillId="7" borderId="11" xfId="0" applyFont="1" applyFill="1" applyBorder="1"/>
    <xf numFmtId="0" fontId="3" fillId="5" borderId="9" xfId="0" applyFont="1" applyFill="1" applyBorder="1" applyAlignment="1">
      <alignment horizontal="left"/>
    </xf>
    <xf numFmtId="0" fontId="6" fillId="8" borderId="11" xfId="0" applyFont="1" applyFill="1" applyBorder="1"/>
    <xf numFmtId="0" fontId="3" fillId="9" borderId="9" xfId="0" applyFont="1" applyFill="1" applyBorder="1" applyAlignment="1">
      <alignment horizontal="left"/>
    </xf>
    <xf numFmtId="0" fontId="6" fillId="10" borderId="11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3" fontId="3" fillId="0" borderId="19" xfId="0" applyNumberFormat="1" applyFont="1" applyBorder="1" applyAlignment="1">
      <alignment horizontal="right"/>
    </xf>
    <xf numFmtId="164" fontId="3" fillId="0" borderId="19" xfId="0" applyNumberFormat="1" applyFont="1" applyBorder="1"/>
    <xf numFmtId="0" fontId="7" fillId="0" borderId="19" xfId="0" applyFont="1" applyBorder="1"/>
    <xf numFmtId="0" fontId="17" fillId="0" borderId="10" xfId="0" applyFont="1" applyBorder="1" applyAlignment="1">
      <alignment horizontal="left" vertical="center"/>
    </xf>
    <xf numFmtId="0" fontId="19" fillId="0" borderId="0" xfId="0" applyFont="1"/>
    <xf numFmtId="0" fontId="18" fillId="0" borderId="0" xfId="0" applyFont="1"/>
    <xf numFmtId="0" fontId="4" fillId="0" borderId="10" xfId="0" applyFont="1" applyBorder="1" applyAlignment="1">
      <alignment horizontal="left" vertical="center"/>
    </xf>
    <xf numFmtId="9" fontId="10" fillId="6" borderId="8" xfId="1" applyFont="1" applyFill="1" applyBorder="1" applyAlignment="1">
      <alignment horizontal="center"/>
    </xf>
    <xf numFmtId="9" fontId="10" fillId="4" borderId="8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left"/>
    </xf>
    <xf numFmtId="167" fontId="10" fillId="8" borderId="8" xfId="0" applyNumberFormat="1" applyFont="1" applyFill="1" applyBorder="1" applyAlignment="1">
      <alignment horizontal="left"/>
    </xf>
    <xf numFmtId="3" fontId="7" fillId="3" borderId="8" xfId="0" applyNumberFormat="1" applyFont="1" applyFill="1" applyBorder="1"/>
    <xf numFmtId="3" fontId="3" fillId="3" borderId="8" xfId="0" applyNumberFormat="1" applyFont="1" applyFill="1" applyBorder="1"/>
    <xf numFmtId="166" fontId="3" fillId="3" borderId="8" xfId="0" applyNumberFormat="1" applyFont="1" applyFill="1" applyBorder="1" applyAlignment="1">
      <alignment horizontal="center"/>
    </xf>
    <xf numFmtId="9" fontId="15" fillId="4" borderId="8" xfId="0" applyNumberFormat="1" applyFont="1" applyFill="1" applyBorder="1" applyAlignment="1">
      <alignment horizontal="left"/>
    </xf>
    <xf numFmtId="165" fontId="6" fillId="2" borderId="8" xfId="0" applyNumberFormat="1" applyFont="1" applyFill="1" applyBorder="1" applyAlignment="1">
      <alignment horizontal="right"/>
    </xf>
    <xf numFmtId="9" fontId="6" fillId="4" borderId="8" xfId="1" applyFont="1" applyFill="1" applyBorder="1" applyAlignment="1">
      <alignment horizontal="center"/>
    </xf>
    <xf numFmtId="3" fontId="6" fillId="3" borderId="8" xfId="0" applyNumberFormat="1" applyFont="1" applyFill="1" applyBorder="1"/>
    <xf numFmtId="166" fontId="6" fillId="3" borderId="8" xfId="0" applyNumberFormat="1" applyFont="1" applyFill="1" applyBorder="1" applyAlignment="1">
      <alignment horizontal="center"/>
    </xf>
    <xf numFmtId="2" fontId="7" fillId="3" borderId="8" xfId="0" applyNumberFormat="1" applyFont="1" applyFill="1" applyBorder="1"/>
    <xf numFmtId="165" fontId="7" fillId="3" borderId="8" xfId="0" applyNumberFormat="1" applyFont="1" applyFill="1" applyBorder="1"/>
    <xf numFmtId="165" fontId="3" fillId="3" borderId="8" xfId="0" applyNumberFormat="1" applyFont="1" applyFill="1" applyBorder="1"/>
    <xf numFmtId="2" fontId="6" fillId="3" borderId="8" xfId="0" applyNumberFormat="1" applyFont="1" applyFill="1" applyBorder="1"/>
    <xf numFmtId="165" fontId="6" fillId="3" borderId="8" xfId="0" applyNumberFormat="1" applyFont="1" applyFill="1" applyBorder="1"/>
    <xf numFmtId="3" fontId="6" fillId="2" borderId="8" xfId="0" applyNumberFormat="1" applyFont="1" applyFill="1" applyBorder="1" applyAlignment="1">
      <alignment horizontal="right"/>
    </xf>
    <xf numFmtId="165" fontId="6" fillId="3" borderId="8" xfId="0" applyNumberFormat="1" applyFont="1" applyFill="1" applyBorder="1" applyAlignment="1">
      <alignment horizontal="right"/>
    </xf>
    <xf numFmtId="167" fontId="6" fillId="7" borderId="8" xfId="2" applyFill="1" applyBorder="1" applyAlignment="1" applyProtection="1">
      <alignment horizontal="left"/>
      <protection locked="0"/>
    </xf>
    <xf numFmtId="0" fontId="6" fillId="5" borderId="8" xfId="0" applyFont="1" applyFill="1" applyBorder="1" applyAlignment="1">
      <alignment horizontal="left"/>
    </xf>
    <xf numFmtId="168" fontId="6" fillId="7" borderId="8" xfId="2" applyNumberFormat="1" applyFill="1" applyBorder="1" applyProtection="1">
      <protection locked="0"/>
    </xf>
    <xf numFmtId="164" fontId="6" fillId="7" borderId="8" xfId="2" applyNumberFormat="1" applyFill="1" applyBorder="1" applyProtection="1">
      <protection locked="0"/>
    </xf>
    <xf numFmtId="167" fontId="6" fillId="8" borderId="8" xfId="2" applyFill="1" applyBorder="1" applyAlignment="1" applyProtection="1">
      <alignment horizontal="center"/>
      <protection locked="0"/>
    </xf>
    <xf numFmtId="1" fontId="6" fillId="8" borderId="8" xfId="2" applyNumberFormat="1" applyFill="1" applyBorder="1" applyAlignment="1" applyProtection="1">
      <alignment horizontal="center"/>
      <protection locked="0"/>
    </xf>
    <xf numFmtId="3" fontId="6" fillId="7" borderId="8" xfId="2" applyNumberFormat="1" applyFill="1" applyBorder="1" applyProtection="1">
      <protection locked="0"/>
    </xf>
    <xf numFmtId="0" fontId="6" fillId="4" borderId="8" xfId="0" applyFont="1" applyFill="1" applyBorder="1" applyAlignment="1">
      <alignment horizontal="left"/>
    </xf>
    <xf numFmtId="3" fontId="6" fillId="4" borderId="8" xfId="0" applyNumberFormat="1" applyFont="1" applyFill="1" applyBorder="1" applyAlignment="1">
      <alignment horizontal="right"/>
    </xf>
    <xf numFmtId="164" fontId="6" fillId="4" borderId="8" xfId="0" applyNumberFormat="1" applyFont="1" applyFill="1" applyBorder="1"/>
    <xf numFmtId="9" fontId="6" fillId="4" borderId="8" xfId="0" applyNumberFormat="1" applyFont="1" applyFill="1" applyBorder="1" applyAlignment="1">
      <alignment horizontal="center"/>
    </xf>
    <xf numFmtId="0" fontId="4" fillId="0" borderId="0" xfId="0" applyFont="1"/>
    <xf numFmtId="0" fontId="20" fillId="0" borderId="0" xfId="0" applyFont="1"/>
    <xf numFmtId="0" fontId="10" fillId="0" borderId="0" xfId="0" applyFont="1"/>
    <xf numFmtId="0" fontId="21" fillId="0" borderId="0" xfId="0" applyFont="1"/>
    <xf numFmtId="0" fontId="22" fillId="0" borderId="0" xfId="0" applyFont="1"/>
    <xf numFmtId="0" fontId="3" fillId="0" borderId="17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165" fontId="5" fillId="3" borderId="8" xfId="0" applyNumberFormat="1" applyFont="1" applyFill="1" applyBorder="1" applyAlignment="1">
      <alignment vertical="center"/>
    </xf>
    <xf numFmtId="165" fontId="4" fillId="3" borderId="8" xfId="0" applyNumberFormat="1" applyFont="1" applyFill="1" applyBorder="1" applyAlignment="1">
      <alignment vertical="center"/>
    </xf>
    <xf numFmtId="166" fontId="7" fillId="3" borderId="8" xfId="1" applyNumberFormat="1" applyFont="1" applyFill="1" applyBorder="1"/>
    <xf numFmtId="0" fontId="4" fillId="0" borderId="8" xfId="0" applyFont="1" applyBorder="1" applyAlignment="1">
      <alignment horizontal="center" vertical="center"/>
    </xf>
    <xf numFmtId="166" fontId="5" fillId="3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4" fontId="7" fillId="3" borderId="8" xfId="0" applyNumberFormat="1" applyFont="1" applyFill="1" applyBorder="1"/>
    <xf numFmtId="164" fontId="7" fillId="3" borderId="8" xfId="0" applyNumberFormat="1" applyFont="1" applyFill="1" applyBorder="1"/>
    <xf numFmtId="4" fontId="5" fillId="3" borderId="8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10" fillId="0" borderId="18" xfId="0" applyFont="1" applyBorder="1"/>
    <xf numFmtId="0" fontId="8" fillId="0" borderId="16" xfId="0" applyFont="1" applyBorder="1" applyAlignment="1">
      <alignment horizontal="center"/>
    </xf>
    <xf numFmtId="0" fontId="10" fillId="0" borderId="9" xfId="0" applyFont="1" applyBorder="1"/>
    <xf numFmtId="0" fontId="8" fillId="0" borderId="11" xfId="0" applyFont="1" applyBorder="1" applyAlignment="1">
      <alignment horizontal="center"/>
    </xf>
    <xf numFmtId="0" fontId="10" fillId="7" borderId="9" xfId="0" applyFont="1" applyFill="1" applyBorder="1"/>
    <xf numFmtId="0" fontId="8" fillId="7" borderId="11" xfId="0" applyFont="1" applyFill="1" applyBorder="1" applyAlignment="1">
      <alignment horizontal="center"/>
    </xf>
    <xf numFmtId="3" fontId="7" fillId="3" borderId="11" xfId="0" applyNumberFormat="1" applyFont="1" applyFill="1" applyBorder="1"/>
    <xf numFmtId="0" fontId="3" fillId="0" borderId="9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7" xfId="0" applyFont="1" applyBorder="1" applyAlignment="1">
      <alignment horizontal="left"/>
    </xf>
    <xf numFmtId="167" fontId="10" fillId="8" borderId="13" xfId="0" applyNumberFormat="1" applyFont="1" applyFill="1" applyBorder="1" applyAlignment="1">
      <alignment horizontal="center"/>
    </xf>
    <xf numFmtId="167" fontId="10" fillId="8" borderId="8" xfId="0" applyNumberFormat="1" applyFont="1" applyFill="1" applyBorder="1" applyAlignment="1">
      <alignment horizontal="center"/>
    </xf>
    <xf numFmtId="3" fontId="6" fillId="3" borderId="11" xfId="0" applyNumberFormat="1" applyFont="1" applyFill="1" applyBorder="1"/>
    <xf numFmtId="167" fontId="12" fillId="7" borderId="8" xfId="2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>
      <alignment horizontal="left"/>
    </xf>
    <xf numFmtId="168" fontId="12" fillId="7" borderId="8" xfId="2" applyNumberFormat="1" applyFont="1" applyFill="1" applyBorder="1" applyProtection="1">
      <protection locked="0"/>
    </xf>
    <xf numFmtId="165" fontId="12" fillId="7" borderId="8" xfId="2" applyNumberFormat="1" applyFont="1" applyFill="1" applyBorder="1" applyProtection="1">
      <protection locked="0"/>
    </xf>
    <xf numFmtId="167" fontId="12" fillId="8" borderId="8" xfId="2" applyFont="1" applyFill="1" applyBorder="1" applyAlignment="1" applyProtection="1">
      <alignment horizontal="center"/>
      <protection locked="0"/>
    </xf>
    <xf numFmtId="165" fontId="3" fillId="2" borderId="8" xfId="0" applyNumberFormat="1" applyFont="1" applyFill="1" applyBorder="1" applyAlignment="1">
      <alignment horizontal="right"/>
    </xf>
    <xf numFmtId="3" fontId="12" fillId="7" borderId="8" xfId="2" applyNumberFormat="1" applyFont="1" applyFill="1" applyBorder="1" applyProtection="1">
      <protection locked="0"/>
    </xf>
    <xf numFmtId="1" fontId="12" fillId="8" borderId="8" xfId="2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right"/>
    </xf>
  </cellXfs>
  <cellStyles count="3">
    <cellStyle name="Normal" xfId="0" builtinId="0"/>
    <cellStyle name="Normal_YAPMAIN1" xfId="2" xr:uid="{85939505-5EBC-DC40-840D-047A63012B8B}"/>
    <cellStyle name="Per cent" xfId="1" builtinId="5"/>
  </cellStyles>
  <dxfs count="36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mruColors>
      <color rgb="FFFDE49A"/>
      <color rgb="FFB8F7AC"/>
      <color rgb="FFAAE39E"/>
      <color rgb="FFA3E397"/>
      <color rgb="FFE0DF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6492-4715-7245-A9E5-2ABBB1A01F81}">
  <sheetPr>
    <outlinePr summaryBelow="0" summaryRight="0"/>
  </sheetPr>
  <dimension ref="B2:AF1022"/>
  <sheetViews>
    <sheetView showGridLines="0" tabSelected="1" zoomScale="70" zoomScaleNormal="70" workbookViewId="0"/>
  </sheetViews>
  <sheetFormatPr baseColWidth="10" defaultColWidth="12.6640625" defaultRowHeight="15" customHeight="1"/>
  <cols>
    <col min="1" max="1" width="2" customWidth="1"/>
    <col min="2" max="2" width="20.33203125" customWidth="1"/>
    <col min="3" max="3" width="21.33203125" customWidth="1"/>
    <col min="4" max="4" width="9.6640625" customWidth="1"/>
    <col min="5" max="5" width="8.6640625" customWidth="1"/>
    <col min="6" max="6" width="9.33203125" customWidth="1"/>
    <col min="7" max="9" width="8.6640625" customWidth="1"/>
    <col min="10" max="11" width="10.33203125" style="61" customWidth="1"/>
    <col min="12" max="12" width="12.6640625" style="61" customWidth="1"/>
    <col min="13" max="13" width="9.5" style="61" customWidth="1"/>
    <col min="14" max="14" width="12" customWidth="1"/>
    <col min="15" max="15" width="11" customWidth="1"/>
    <col min="16" max="16" width="12.33203125" customWidth="1"/>
    <col min="17" max="17" width="3.1640625" customWidth="1"/>
    <col min="18" max="18" width="8.5" customWidth="1"/>
    <col min="19" max="19" width="9.1640625" customWidth="1"/>
    <col min="20" max="21" width="8.5" customWidth="1"/>
    <col min="22" max="22" width="9" customWidth="1"/>
    <col min="23" max="23" width="8.5" customWidth="1"/>
    <col min="24" max="24" width="9" customWidth="1"/>
    <col min="25" max="25" width="3.1640625" customWidth="1"/>
    <col min="26" max="26" width="11" customWidth="1"/>
    <col min="27" max="28" width="8.5" customWidth="1"/>
    <col min="29" max="29" width="3.1640625" customWidth="1"/>
  </cols>
  <sheetData>
    <row r="2" spans="2:32" ht="22" customHeight="1">
      <c r="B2" s="59" t="s">
        <v>0</v>
      </c>
      <c r="C2" s="140" t="s">
        <v>188</v>
      </c>
      <c r="D2" s="67"/>
      <c r="E2" s="2"/>
      <c r="F2" s="126" t="s">
        <v>70</v>
      </c>
      <c r="G2" s="111"/>
      <c r="H2" s="67"/>
      <c r="J2" s="59" t="s">
        <v>181</v>
      </c>
      <c r="K2" s="60"/>
      <c r="L2" s="114"/>
      <c r="N2" s="127" t="s">
        <v>66</v>
      </c>
      <c r="O2" s="135" t="s">
        <v>3</v>
      </c>
      <c r="P2" s="128"/>
      <c r="Q2" s="4"/>
      <c r="R2" s="4"/>
      <c r="T2" s="4"/>
      <c r="U2" s="4"/>
      <c r="V2" s="3"/>
      <c r="W2" s="4"/>
      <c r="X2" s="3"/>
      <c r="Y2" s="4"/>
      <c r="Z2" s="4"/>
      <c r="AA2" s="4"/>
      <c r="AB2" s="4"/>
      <c r="AC2" s="219"/>
      <c r="AD2" s="3"/>
      <c r="AE2" s="3"/>
      <c r="AF2" s="3"/>
    </row>
    <row r="3" spans="2:32" ht="15.75" customHeight="1">
      <c r="B3" s="86" t="s">
        <v>1</v>
      </c>
      <c r="C3" s="116" t="s">
        <v>137</v>
      </c>
      <c r="D3" s="66"/>
      <c r="E3" s="6"/>
      <c r="F3" s="86" t="s">
        <v>2</v>
      </c>
      <c r="G3" s="42"/>
      <c r="H3" s="117">
        <v>11</v>
      </c>
      <c r="J3" s="86" t="s">
        <v>72</v>
      </c>
      <c r="K3" s="112"/>
      <c r="L3" s="117">
        <v>25</v>
      </c>
      <c r="N3" s="123"/>
      <c r="O3" s="129" t="s">
        <v>6</v>
      </c>
      <c r="P3" s="130"/>
      <c r="Q3" s="7"/>
      <c r="R3" s="7"/>
      <c r="T3" s="7"/>
      <c r="U3" s="7"/>
      <c r="V3" s="6"/>
      <c r="W3" s="7"/>
      <c r="X3" s="6"/>
      <c r="Y3" s="7"/>
      <c r="Z3" s="7"/>
      <c r="AA3" s="7"/>
      <c r="AB3" s="7"/>
      <c r="AC3" s="6"/>
      <c r="AD3" s="6"/>
      <c r="AE3" s="6"/>
      <c r="AF3" s="6"/>
    </row>
    <row r="4" spans="2:32" ht="15.75" customHeight="1">
      <c r="B4" s="105" t="s">
        <v>4</v>
      </c>
      <c r="C4" s="65">
        <v>1000</v>
      </c>
      <c r="D4" s="66"/>
      <c r="E4" s="8"/>
      <c r="F4" s="118" t="s">
        <v>5</v>
      </c>
      <c r="G4" s="42"/>
      <c r="H4" s="119">
        <v>5.5</v>
      </c>
      <c r="J4" s="104" t="s">
        <v>118</v>
      </c>
      <c r="K4" s="122"/>
      <c r="L4" s="121">
        <v>25</v>
      </c>
      <c r="N4" s="123"/>
      <c r="O4" s="131" t="s">
        <v>190</v>
      </c>
      <c r="P4" s="132"/>
      <c r="Q4" s="7"/>
      <c r="R4" s="7"/>
      <c r="T4" s="7"/>
      <c r="U4" s="7"/>
      <c r="V4" s="6"/>
      <c r="W4" s="7"/>
      <c r="X4" s="6"/>
      <c r="Y4" s="7"/>
      <c r="Z4" s="7"/>
      <c r="AA4" s="7"/>
      <c r="AB4" s="7"/>
      <c r="AC4" s="6"/>
      <c r="AD4" s="6"/>
      <c r="AE4" s="6"/>
      <c r="AF4" s="6"/>
    </row>
    <row r="5" spans="2:32" ht="15.75" customHeight="1">
      <c r="B5" s="5"/>
      <c r="C5" s="5"/>
      <c r="E5" s="6"/>
      <c r="F5" s="104" t="s">
        <v>7</v>
      </c>
      <c r="G5" s="120"/>
      <c r="H5" s="121">
        <v>52</v>
      </c>
      <c r="N5" s="124"/>
      <c r="O5" s="133" t="s">
        <v>183</v>
      </c>
      <c r="P5" s="134"/>
      <c r="Q5" s="54"/>
      <c r="R5" s="9"/>
      <c r="T5" s="54"/>
      <c r="U5" s="9"/>
      <c r="W5" s="9"/>
      <c r="Y5" s="9"/>
      <c r="Z5" s="9"/>
      <c r="AA5" s="9"/>
      <c r="AB5" s="9"/>
    </row>
    <row r="6" spans="2:32" ht="15" customHeight="1">
      <c r="B6" s="5"/>
      <c r="C6" s="5"/>
      <c r="E6" s="6"/>
      <c r="F6" s="1"/>
      <c r="G6" s="1"/>
      <c r="P6" s="55"/>
      <c r="Q6" s="54"/>
      <c r="R6" s="54"/>
      <c r="S6" s="9"/>
      <c r="T6" s="54"/>
      <c r="U6" s="9"/>
      <c r="W6" s="9"/>
      <c r="Y6" s="9"/>
      <c r="Z6" s="9"/>
      <c r="AA6" s="9"/>
      <c r="AB6" s="9"/>
    </row>
    <row r="7" spans="2:32" s="26" customFormat="1" ht="15.75" customHeight="1">
      <c r="B7" s="68" t="s">
        <v>67</v>
      </c>
      <c r="C7" s="29" t="s">
        <v>68</v>
      </c>
      <c r="D7" s="30"/>
      <c r="E7" s="80" t="s">
        <v>69</v>
      </c>
      <c r="F7" s="24"/>
      <c r="G7" s="28"/>
      <c r="H7" s="27"/>
      <c r="I7" s="27" t="s">
        <v>63</v>
      </c>
      <c r="J7" s="31"/>
      <c r="K7" s="31"/>
      <c r="L7" s="81"/>
      <c r="M7" s="81" t="s">
        <v>129</v>
      </c>
      <c r="N7" s="27"/>
      <c r="O7" s="31" t="s">
        <v>110</v>
      </c>
      <c r="P7" s="25"/>
      <c r="R7" s="32"/>
      <c r="S7" s="33"/>
      <c r="T7" s="34" t="s">
        <v>111</v>
      </c>
      <c r="U7" s="34"/>
      <c r="V7" s="27"/>
      <c r="W7" s="34"/>
      <c r="X7" s="43"/>
      <c r="Y7" s="9"/>
      <c r="Z7" s="32"/>
      <c r="AA7" s="34" t="s">
        <v>108</v>
      </c>
      <c r="AB7" s="35"/>
    </row>
    <row r="8" spans="2:32" s="26" customFormat="1" ht="66" customHeight="1">
      <c r="B8" s="44" t="s">
        <v>53</v>
      </c>
      <c r="C8" s="44" t="s">
        <v>54</v>
      </c>
      <c r="D8" s="45" t="s">
        <v>145</v>
      </c>
      <c r="E8" s="46" t="s">
        <v>55</v>
      </c>
      <c r="F8" s="47" t="s">
        <v>148</v>
      </c>
      <c r="G8" s="48" t="s">
        <v>56</v>
      </c>
      <c r="H8" s="48" t="s">
        <v>57</v>
      </c>
      <c r="I8" s="48" t="s">
        <v>58</v>
      </c>
      <c r="J8" s="62" t="s">
        <v>64</v>
      </c>
      <c r="K8" s="77" t="s">
        <v>65</v>
      </c>
      <c r="L8" s="79" t="s">
        <v>106</v>
      </c>
      <c r="M8" s="79" t="s">
        <v>147</v>
      </c>
      <c r="N8" s="50" t="s">
        <v>61</v>
      </c>
      <c r="O8" s="51" t="s">
        <v>62</v>
      </c>
      <c r="P8" s="47" t="s">
        <v>8</v>
      </c>
      <c r="Q8" s="13"/>
      <c r="R8" s="48" t="s">
        <v>18</v>
      </c>
      <c r="S8" s="48" t="s">
        <v>107</v>
      </c>
      <c r="T8" s="48" t="s">
        <v>9</v>
      </c>
      <c r="U8" s="52" t="s">
        <v>10</v>
      </c>
      <c r="V8" s="51" t="s">
        <v>11</v>
      </c>
      <c r="W8" s="52" t="s">
        <v>120</v>
      </c>
      <c r="X8" s="51" t="s">
        <v>12</v>
      </c>
      <c r="Y8" s="15"/>
      <c r="Z8" s="48" t="s">
        <v>124</v>
      </c>
      <c r="AA8" s="49" t="s">
        <v>112</v>
      </c>
      <c r="AB8" s="48" t="s">
        <v>113</v>
      </c>
      <c r="AC8" s="13"/>
      <c r="AD8" s="13"/>
      <c r="AE8" s="13"/>
      <c r="AF8" s="13"/>
    </row>
    <row r="9" spans="2:32" ht="15.75" customHeight="1">
      <c r="B9" s="163" t="s">
        <v>138</v>
      </c>
      <c r="C9" s="164" t="s">
        <v>23</v>
      </c>
      <c r="D9" s="165">
        <v>800</v>
      </c>
      <c r="E9" s="166">
        <v>5</v>
      </c>
      <c r="F9" s="167" t="s">
        <v>24</v>
      </c>
      <c r="G9" s="152">
        <f>$H$3</f>
        <v>11</v>
      </c>
      <c r="H9" s="152">
        <f t="shared" ref="H9:H58" si="0">$H$4</f>
        <v>5.5</v>
      </c>
      <c r="I9" s="152">
        <f t="shared" ref="I9:I58" si="1">$H$5</f>
        <v>52</v>
      </c>
      <c r="J9" s="144">
        <v>0.7</v>
      </c>
      <c r="K9" s="145">
        <v>0.15</v>
      </c>
      <c r="L9" s="146" t="s">
        <v>13</v>
      </c>
      <c r="M9" s="147" t="s">
        <v>13</v>
      </c>
      <c r="N9" s="154">
        <f>D9*E9*(G9*H9*I9*J9+(24*7-G9*H9)*I9*K9)/1000</f>
        <v>12162.8</v>
      </c>
      <c r="O9" s="154">
        <f t="shared" ref="O9:O40" si="2">D9*E9*($L$3*G9*H9*I9*J9+$L$4*(24*7-G9*H9)*I9*K9)/100000</f>
        <v>3040.7</v>
      </c>
      <c r="P9" s="155">
        <f t="shared" ref="P9:P40" si="3">IF($O$59=0,"",O9/$O$59)</f>
        <v>9.5174008421821457E-2</v>
      </c>
      <c r="Q9" s="94"/>
      <c r="R9" s="159">
        <f t="shared" ref="R9:R58" si="4">D9*E9/1000</f>
        <v>4</v>
      </c>
      <c r="S9" s="154">
        <f>IF(R9&gt;0,N9/R9,0)</f>
        <v>3040.7</v>
      </c>
      <c r="T9" s="159">
        <f t="shared" ref="T9:T58" si="5">R9*J9</f>
        <v>2.8</v>
      </c>
      <c r="U9" s="159">
        <f t="shared" ref="U9:U58" si="6">R9*K9</f>
        <v>0.6</v>
      </c>
      <c r="V9" s="160">
        <f>IF($C$4&gt;0,D9*E9/$C$4,"–")</f>
        <v>4</v>
      </c>
      <c r="W9" s="159">
        <f>IF($C$4&gt;0,$O9/$C$4,"–")</f>
        <v>3.0406999999999997</v>
      </c>
      <c r="X9" s="160">
        <f>IF(AND(ISNUMBER($C$4),$C$4&gt;0),N9/$C$4,"–")</f>
        <v>12.162799999999999</v>
      </c>
      <c r="Y9" s="95"/>
      <c r="Z9" s="161">
        <f t="shared" ref="Z9:Z58" si="7">IF($F9="W/m2",D9,"–")</f>
        <v>800</v>
      </c>
      <c r="AA9" s="162">
        <f t="shared" ref="AA9:AA58" si="8">IF(AND(ISNUMBER(Z9),Z9&gt;0),D9*E9/Z9,"–")</f>
        <v>5</v>
      </c>
      <c r="AB9" s="162">
        <f t="shared" ref="AB9:AB58" si="9">IF(AND(ISNUMBER(Z9),Z9&gt;0),N9/Z9,"–")</f>
        <v>15.203499999999998</v>
      </c>
      <c r="AC9" s="42"/>
    </row>
    <row r="10" spans="2:32" ht="15.75" customHeight="1">
      <c r="B10" s="163" t="s">
        <v>143</v>
      </c>
      <c r="C10" s="164" t="s">
        <v>23</v>
      </c>
      <c r="D10" s="165">
        <v>50</v>
      </c>
      <c r="E10" s="166">
        <v>8</v>
      </c>
      <c r="F10" s="167" t="s">
        <v>24</v>
      </c>
      <c r="G10" s="152">
        <f t="shared" ref="G10:G58" si="10">$H$3</f>
        <v>11</v>
      </c>
      <c r="H10" s="152">
        <f t="shared" si="0"/>
        <v>5.5</v>
      </c>
      <c r="I10" s="152">
        <f t="shared" si="1"/>
        <v>52</v>
      </c>
      <c r="J10" s="144">
        <v>0.75</v>
      </c>
      <c r="K10" s="145">
        <v>0.05</v>
      </c>
      <c r="L10" s="151" t="s">
        <v>13</v>
      </c>
      <c r="M10" s="147" t="s">
        <v>13</v>
      </c>
      <c r="N10" s="154">
        <f t="shared" ref="N10:N58" si="11">D10*E10*(G10*H10*I10*J10+(24*7-G10*H10)*I10*K10)/1000</f>
        <v>1055.5999999999999</v>
      </c>
      <c r="O10" s="154">
        <f t="shared" si="2"/>
        <v>263.89999999999998</v>
      </c>
      <c r="P10" s="155">
        <f t="shared" si="3"/>
        <v>8.260078541953722E-3</v>
      </c>
      <c r="Q10" s="94"/>
      <c r="R10" s="159">
        <f t="shared" si="4"/>
        <v>0.4</v>
      </c>
      <c r="S10" s="154">
        <f t="shared" ref="S10:S40" si="12">IF(R10&gt;0,N10/R10,0)</f>
        <v>2638.9999999999995</v>
      </c>
      <c r="T10" s="159">
        <f t="shared" si="5"/>
        <v>0.30000000000000004</v>
      </c>
      <c r="U10" s="159">
        <f t="shared" si="6"/>
        <v>2.0000000000000004E-2</v>
      </c>
      <c r="V10" s="160">
        <f t="shared" ref="V10:V15" si="13">IF($C$4&gt;0,D10*E10/$C$4,"–")</f>
        <v>0.4</v>
      </c>
      <c r="W10" s="159">
        <f t="shared" ref="W10:W58" si="14">IF($C$4&gt;0,$O10/$C$4,"–")</f>
        <v>0.26389999999999997</v>
      </c>
      <c r="X10" s="160">
        <f t="shared" ref="X10:X58" si="15">IF(AND(ISNUMBER($C$4),$C$4&gt;0),N10/$C$4,"–")</f>
        <v>1.0555999999999999</v>
      </c>
      <c r="Y10" s="95"/>
      <c r="Z10" s="161">
        <f t="shared" si="7"/>
        <v>50</v>
      </c>
      <c r="AA10" s="162">
        <f t="shared" si="8"/>
        <v>8</v>
      </c>
      <c r="AB10" s="162">
        <f t="shared" si="9"/>
        <v>21.111999999999998</v>
      </c>
      <c r="AC10" s="41"/>
    </row>
    <row r="11" spans="2:32" ht="15.75" customHeight="1">
      <c r="B11" s="163" t="s">
        <v>144</v>
      </c>
      <c r="C11" s="164" t="s">
        <v>23</v>
      </c>
      <c r="D11" s="165">
        <v>150</v>
      </c>
      <c r="E11" s="166">
        <v>6</v>
      </c>
      <c r="F11" s="167" t="s">
        <v>24</v>
      </c>
      <c r="G11" s="152">
        <f t="shared" si="10"/>
        <v>11</v>
      </c>
      <c r="H11" s="152">
        <f t="shared" si="0"/>
        <v>5.5</v>
      </c>
      <c r="I11" s="152">
        <f t="shared" si="1"/>
        <v>52</v>
      </c>
      <c r="J11" s="144">
        <v>0.85</v>
      </c>
      <c r="K11" s="145">
        <v>0.05</v>
      </c>
      <c r="L11" s="146" t="s">
        <v>13</v>
      </c>
      <c r="M11" s="147" t="s">
        <v>13</v>
      </c>
      <c r="N11" s="154">
        <f t="shared" si="11"/>
        <v>2658.24</v>
      </c>
      <c r="O11" s="154">
        <f t="shared" si="2"/>
        <v>664.56</v>
      </c>
      <c r="P11" s="155">
        <f t="shared" si="3"/>
        <v>2.0800749510575086E-2</v>
      </c>
      <c r="Q11" s="94"/>
      <c r="R11" s="159">
        <f t="shared" si="4"/>
        <v>0.9</v>
      </c>
      <c r="S11" s="154">
        <f t="shared" si="12"/>
        <v>2953.6</v>
      </c>
      <c r="T11" s="159">
        <f t="shared" si="5"/>
        <v>0.76500000000000001</v>
      </c>
      <c r="U11" s="159">
        <f t="shared" si="6"/>
        <v>4.5000000000000005E-2</v>
      </c>
      <c r="V11" s="160">
        <f t="shared" si="13"/>
        <v>0.9</v>
      </c>
      <c r="W11" s="159">
        <f t="shared" si="14"/>
        <v>0.66455999999999993</v>
      </c>
      <c r="X11" s="160">
        <f t="shared" si="15"/>
        <v>2.6582399999999997</v>
      </c>
      <c r="Y11" s="95"/>
      <c r="Z11" s="161">
        <f t="shared" si="7"/>
        <v>150</v>
      </c>
      <c r="AA11" s="162">
        <f t="shared" si="8"/>
        <v>6</v>
      </c>
      <c r="AB11" s="162">
        <f t="shared" si="9"/>
        <v>17.721599999999999</v>
      </c>
      <c r="AC11" s="41"/>
    </row>
    <row r="12" spans="2:32" ht="15.75" customHeight="1">
      <c r="B12" s="163" t="s">
        <v>39</v>
      </c>
      <c r="C12" s="164" t="s">
        <v>39</v>
      </c>
      <c r="D12" s="165">
        <v>110</v>
      </c>
      <c r="E12" s="166">
        <v>80</v>
      </c>
      <c r="F12" s="167" t="s">
        <v>40</v>
      </c>
      <c r="G12" s="152">
        <f t="shared" si="10"/>
        <v>11</v>
      </c>
      <c r="H12" s="152">
        <f t="shared" si="0"/>
        <v>5.5</v>
      </c>
      <c r="I12" s="152">
        <f t="shared" si="1"/>
        <v>52</v>
      </c>
      <c r="J12" s="144">
        <v>0.7</v>
      </c>
      <c r="K12" s="145">
        <v>0.3</v>
      </c>
      <c r="L12" s="151" t="s">
        <v>13</v>
      </c>
      <c r="M12" s="147" t="s">
        <v>13</v>
      </c>
      <c r="N12" s="154">
        <f t="shared" si="11"/>
        <v>34136.959999999999</v>
      </c>
      <c r="O12" s="154">
        <f t="shared" si="2"/>
        <v>8534.24</v>
      </c>
      <c r="P12" s="155">
        <f t="shared" si="3"/>
        <v>0.26712198823752609</v>
      </c>
      <c r="Q12" s="94"/>
      <c r="R12" s="159">
        <f>D12*E12/1000</f>
        <v>8.8000000000000007</v>
      </c>
      <c r="S12" s="154">
        <f>IF(R12&gt;0,N12/R12,0)</f>
        <v>3879.1999999999994</v>
      </c>
      <c r="T12" s="159">
        <f>R12*J12</f>
        <v>6.16</v>
      </c>
      <c r="U12" s="159">
        <f>R12*K12</f>
        <v>2.64</v>
      </c>
      <c r="V12" s="160">
        <f>IF($C$4&gt;0,D12*E12/$C$4,"–")</f>
        <v>8.8000000000000007</v>
      </c>
      <c r="W12" s="159">
        <f>IF($C$4&gt;0,$O12/$C$4,"–")</f>
        <v>8.5342400000000005</v>
      </c>
      <c r="X12" s="160">
        <f>IF(AND(ISNUMBER($C$4),$C$4&gt;0),N12/$C$4,"–")</f>
        <v>34.136960000000002</v>
      </c>
      <c r="Y12" s="95"/>
      <c r="Z12" s="161" t="str">
        <f>IF($F12="W/m2",D12,"–")</f>
        <v>–</v>
      </c>
      <c r="AA12" s="162" t="str">
        <f>IF(AND(ISNUMBER(Z12),Z12&gt;0),D12*E12/Z12,"–")</f>
        <v>–</v>
      </c>
      <c r="AB12" s="162" t="str">
        <f>IF(AND(ISNUMBER(Z12),Z12&gt;0),N12/Z12,"–")</f>
        <v>–</v>
      </c>
      <c r="AC12" s="41"/>
    </row>
    <row r="13" spans="2:32" ht="15.75" customHeight="1">
      <c r="B13" s="163" t="s">
        <v>79</v>
      </c>
      <c r="C13" s="164" t="s">
        <v>43</v>
      </c>
      <c r="D13" s="165">
        <v>2</v>
      </c>
      <c r="E13" s="166">
        <v>1000</v>
      </c>
      <c r="F13" s="167" t="s">
        <v>27</v>
      </c>
      <c r="G13" s="152">
        <f t="shared" si="10"/>
        <v>11</v>
      </c>
      <c r="H13" s="152">
        <f t="shared" si="0"/>
        <v>5.5</v>
      </c>
      <c r="I13" s="152">
        <f t="shared" si="1"/>
        <v>52</v>
      </c>
      <c r="J13" s="144">
        <v>0.4</v>
      </c>
      <c r="K13" s="145">
        <v>0.2</v>
      </c>
      <c r="L13" s="151" t="s">
        <v>13</v>
      </c>
      <c r="M13" s="147" t="s">
        <v>13</v>
      </c>
      <c r="N13" s="154">
        <f t="shared" si="11"/>
        <v>4752.8</v>
      </c>
      <c r="O13" s="154">
        <f t="shared" si="2"/>
        <v>1188.2</v>
      </c>
      <c r="P13" s="155">
        <f t="shared" si="3"/>
        <v>3.7190698459831042E-2</v>
      </c>
      <c r="Q13" s="94"/>
      <c r="R13" s="159">
        <f t="shared" si="4"/>
        <v>2</v>
      </c>
      <c r="S13" s="154">
        <f t="shared" si="12"/>
        <v>2376.4</v>
      </c>
      <c r="T13" s="159">
        <f t="shared" si="5"/>
        <v>0.8</v>
      </c>
      <c r="U13" s="159">
        <f t="shared" si="6"/>
        <v>0.4</v>
      </c>
      <c r="V13" s="160">
        <f t="shared" si="13"/>
        <v>2</v>
      </c>
      <c r="W13" s="159">
        <f t="shared" si="14"/>
        <v>1.1882000000000001</v>
      </c>
      <c r="X13" s="160">
        <f t="shared" si="15"/>
        <v>4.7528000000000006</v>
      </c>
      <c r="Y13" s="95"/>
      <c r="Z13" s="161" t="str">
        <f t="shared" si="7"/>
        <v>–</v>
      </c>
      <c r="AA13" s="162" t="str">
        <f t="shared" si="8"/>
        <v>–</v>
      </c>
      <c r="AB13" s="162" t="str">
        <f t="shared" si="9"/>
        <v>–</v>
      </c>
      <c r="AC13" s="41"/>
    </row>
    <row r="14" spans="2:32" ht="15.75" customHeight="1">
      <c r="B14" s="163" t="s">
        <v>142</v>
      </c>
      <c r="C14" s="164" t="s">
        <v>119</v>
      </c>
      <c r="D14" s="165">
        <v>1</v>
      </c>
      <c r="E14" s="166">
        <v>800</v>
      </c>
      <c r="F14" s="167" t="s">
        <v>27</v>
      </c>
      <c r="G14" s="152">
        <f t="shared" si="10"/>
        <v>11</v>
      </c>
      <c r="H14" s="152">
        <f t="shared" si="0"/>
        <v>5.5</v>
      </c>
      <c r="I14" s="152">
        <f t="shared" si="1"/>
        <v>52</v>
      </c>
      <c r="J14" s="144">
        <v>0.8</v>
      </c>
      <c r="K14" s="145">
        <v>0.7</v>
      </c>
      <c r="L14" s="151" t="s">
        <v>13</v>
      </c>
      <c r="M14" s="147" t="s">
        <v>13</v>
      </c>
      <c r="N14" s="154">
        <f t="shared" si="11"/>
        <v>5143.8399999999992</v>
      </c>
      <c r="O14" s="154">
        <f t="shared" si="2"/>
        <v>1285.96</v>
      </c>
      <c r="P14" s="155">
        <f t="shared" si="3"/>
        <v>4.0250589624140992E-2</v>
      </c>
      <c r="Q14" s="94"/>
      <c r="R14" s="159">
        <f t="shared" si="4"/>
        <v>0.8</v>
      </c>
      <c r="S14" s="154">
        <f t="shared" si="12"/>
        <v>6429.7999999999984</v>
      </c>
      <c r="T14" s="159">
        <f t="shared" si="5"/>
        <v>0.64000000000000012</v>
      </c>
      <c r="U14" s="159">
        <f t="shared" si="6"/>
        <v>0.55999999999999994</v>
      </c>
      <c r="V14" s="160">
        <f t="shared" si="13"/>
        <v>0.8</v>
      </c>
      <c r="W14" s="159">
        <f t="shared" si="14"/>
        <v>1.28596</v>
      </c>
      <c r="X14" s="160">
        <f t="shared" si="15"/>
        <v>5.1438399999999991</v>
      </c>
      <c r="Y14" s="95"/>
      <c r="Z14" s="161" t="str">
        <f t="shared" si="7"/>
        <v>–</v>
      </c>
      <c r="AA14" s="162" t="str">
        <f t="shared" si="8"/>
        <v>–</v>
      </c>
      <c r="AB14" s="162" t="str">
        <f t="shared" si="9"/>
        <v>–</v>
      </c>
      <c r="AC14" s="41"/>
    </row>
    <row r="15" spans="2:32" ht="15.75" customHeight="1">
      <c r="B15" s="163" t="s">
        <v>146</v>
      </c>
      <c r="C15" s="164" t="s">
        <v>141</v>
      </c>
      <c r="D15" s="165">
        <v>4</v>
      </c>
      <c r="E15" s="166">
        <v>2200</v>
      </c>
      <c r="F15" s="167" t="s">
        <v>27</v>
      </c>
      <c r="G15" s="152">
        <f t="shared" si="10"/>
        <v>11</v>
      </c>
      <c r="H15" s="152">
        <f t="shared" si="0"/>
        <v>5.5</v>
      </c>
      <c r="I15" s="152">
        <f t="shared" si="1"/>
        <v>52</v>
      </c>
      <c r="J15" s="144">
        <v>0.85</v>
      </c>
      <c r="K15" s="145">
        <v>0.05</v>
      </c>
      <c r="L15" s="151" t="s">
        <v>13</v>
      </c>
      <c r="M15" s="147" t="s">
        <v>13</v>
      </c>
      <c r="N15" s="154">
        <f t="shared" si="11"/>
        <v>25991.68</v>
      </c>
      <c r="O15" s="154">
        <f t="shared" si="2"/>
        <v>6497.92</v>
      </c>
      <c r="P15" s="155">
        <f t="shared" si="3"/>
        <v>0.20338510632562307</v>
      </c>
      <c r="Q15" s="94"/>
      <c r="R15" s="159">
        <f t="shared" si="4"/>
        <v>8.8000000000000007</v>
      </c>
      <c r="S15" s="154">
        <f t="shared" si="12"/>
        <v>2953.6</v>
      </c>
      <c r="T15" s="159">
        <f t="shared" si="5"/>
        <v>7.48</v>
      </c>
      <c r="U15" s="159">
        <f t="shared" si="6"/>
        <v>0.44000000000000006</v>
      </c>
      <c r="V15" s="160">
        <f t="shared" si="13"/>
        <v>8.8000000000000007</v>
      </c>
      <c r="W15" s="159">
        <f t="shared" si="14"/>
        <v>6.4979199999999997</v>
      </c>
      <c r="X15" s="160">
        <f t="shared" si="15"/>
        <v>25.991679999999999</v>
      </c>
      <c r="Y15" s="95"/>
      <c r="Z15" s="161" t="str">
        <f t="shared" si="7"/>
        <v>–</v>
      </c>
      <c r="AA15" s="162" t="str">
        <f t="shared" si="8"/>
        <v>–</v>
      </c>
      <c r="AB15" s="162" t="str">
        <f t="shared" si="9"/>
        <v>–</v>
      </c>
      <c r="AC15" s="41"/>
    </row>
    <row r="16" spans="2:32" ht="15.75" customHeight="1">
      <c r="B16" s="163" t="s">
        <v>50</v>
      </c>
      <c r="C16" s="164" t="s">
        <v>47</v>
      </c>
      <c r="D16" s="165">
        <v>6</v>
      </c>
      <c r="E16" s="166">
        <v>2000</v>
      </c>
      <c r="F16" s="167" t="s">
        <v>27</v>
      </c>
      <c r="G16" s="152">
        <f t="shared" si="10"/>
        <v>11</v>
      </c>
      <c r="H16" s="152">
        <f t="shared" si="0"/>
        <v>5.5</v>
      </c>
      <c r="I16" s="152">
        <f t="shared" si="1"/>
        <v>52</v>
      </c>
      <c r="J16" s="144">
        <v>0.35</v>
      </c>
      <c r="K16" s="145">
        <v>0.05</v>
      </c>
      <c r="L16" s="151" t="s">
        <v>13</v>
      </c>
      <c r="M16" s="147" t="s">
        <v>13</v>
      </c>
      <c r="N16" s="154">
        <f t="shared" si="11"/>
        <v>16567.199999999997</v>
      </c>
      <c r="O16" s="154">
        <f t="shared" si="2"/>
        <v>4141.8</v>
      </c>
      <c r="P16" s="155">
        <f t="shared" si="3"/>
        <v>0.12963847406238699</v>
      </c>
      <c r="Q16" s="94"/>
      <c r="R16" s="159">
        <f t="shared" si="4"/>
        <v>12</v>
      </c>
      <c r="S16" s="154">
        <f t="shared" si="12"/>
        <v>1380.5999999999997</v>
      </c>
      <c r="T16" s="159">
        <f t="shared" si="5"/>
        <v>4.1999999999999993</v>
      </c>
      <c r="U16" s="159">
        <f t="shared" si="6"/>
        <v>0.60000000000000009</v>
      </c>
      <c r="V16" s="160">
        <f t="shared" ref="V16:V58" si="16">IF(AND(ISNUMBER($C$4),$C$4&gt;0),D16*E16/$C$4,"–")</f>
        <v>12</v>
      </c>
      <c r="W16" s="159">
        <f t="shared" si="14"/>
        <v>4.1417999999999999</v>
      </c>
      <c r="X16" s="160">
        <f t="shared" si="15"/>
        <v>16.567199999999996</v>
      </c>
      <c r="Y16" s="95"/>
      <c r="Z16" s="161" t="str">
        <f t="shared" si="7"/>
        <v>–</v>
      </c>
      <c r="AA16" s="162" t="str">
        <f t="shared" si="8"/>
        <v>–</v>
      </c>
      <c r="AB16" s="162" t="str">
        <f t="shared" si="9"/>
        <v>–</v>
      </c>
      <c r="AC16" s="41"/>
    </row>
    <row r="17" spans="2:29" ht="15.75" customHeight="1">
      <c r="B17" s="163" t="s">
        <v>139</v>
      </c>
      <c r="C17" s="164" t="s">
        <v>26</v>
      </c>
      <c r="D17" s="165">
        <v>1</v>
      </c>
      <c r="E17" s="166">
        <v>2200</v>
      </c>
      <c r="F17" s="167" t="s">
        <v>140</v>
      </c>
      <c r="G17" s="152">
        <f t="shared" si="10"/>
        <v>11</v>
      </c>
      <c r="H17" s="152">
        <f t="shared" si="0"/>
        <v>5.5</v>
      </c>
      <c r="I17" s="152">
        <f t="shared" si="1"/>
        <v>52</v>
      </c>
      <c r="J17" s="144">
        <v>0.8</v>
      </c>
      <c r="K17" s="145">
        <v>0.05</v>
      </c>
      <c r="L17" s="151" t="s">
        <v>13</v>
      </c>
      <c r="M17" s="147" t="s">
        <v>13</v>
      </c>
      <c r="N17" s="154">
        <f t="shared" si="11"/>
        <v>6151.86</v>
      </c>
      <c r="O17" s="154">
        <f t="shared" si="2"/>
        <v>1537.9649999999999</v>
      </c>
      <c r="P17" s="155">
        <f t="shared" si="3"/>
        <v>4.8138354281075615E-2</v>
      </c>
      <c r="Q17" s="94"/>
      <c r="R17" s="159">
        <f>D17*E17/1000</f>
        <v>2.2000000000000002</v>
      </c>
      <c r="S17" s="154">
        <f>IF(R17&gt;0,N17/R17,0)</f>
        <v>2796.2999999999997</v>
      </c>
      <c r="T17" s="159">
        <f>R17*J17</f>
        <v>1.7600000000000002</v>
      </c>
      <c r="U17" s="159">
        <f>R17*K17</f>
        <v>0.11000000000000001</v>
      </c>
      <c r="V17" s="160">
        <f>IF($C$4&gt;0,D17*E17/$C$4,"–")</f>
        <v>2.2000000000000002</v>
      </c>
      <c r="W17" s="159">
        <f>IF($C$4&gt;0,$O17/$C$4,"–")</f>
        <v>1.537965</v>
      </c>
      <c r="X17" s="160">
        <f>IF(AND(ISNUMBER($C$4),$C$4&gt;0),N17/$C$4,"–")</f>
        <v>6.1518600000000001</v>
      </c>
      <c r="Y17" s="95"/>
      <c r="Z17" s="161" t="str">
        <f>IF($F17="W/m2",D17,"–")</f>
        <v>–</v>
      </c>
      <c r="AA17" s="162" t="str">
        <f>IF(AND(ISNUMBER(Z17),Z17&gt;0),D17*E17/Z17,"–")</f>
        <v>–</v>
      </c>
      <c r="AB17" s="162" t="str">
        <f>IF(AND(ISNUMBER(Z17),Z17&gt;0),N17/Z17,"–")</f>
        <v>–</v>
      </c>
      <c r="AC17" s="42"/>
    </row>
    <row r="18" spans="2:29" ht="15.75" customHeight="1">
      <c r="B18" s="163" t="s">
        <v>48</v>
      </c>
      <c r="C18" s="164" t="s">
        <v>45</v>
      </c>
      <c r="D18" s="165">
        <v>1</v>
      </c>
      <c r="E18" s="166">
        <v>5000</v>
      </c>
      <c r="F18" s="167" t="s">
        <v>27</v>
      </c>
      <c r="G18" s="152">
        <f t="shared" si="10"/>
        <v>11</v>
      </c>
      <c r="H18" s="152">
        <f t="shared" si="0"/>
        <v>5.5</v>
      </c>
      <c r="I18" s="152">
        <f t="shared" si="1"/>
        <v>52</v>
      </c>
      <c r="J18" s="144">
        <v>0.6</v>
      </c>
      <c r="K18" s="145">
        <v>0.15</v>
      </c>
      <c r="L18" s="151" t="s">
        <v>13</v>
      </c>
      <c r="M18" s="147" t="s">
        <v>13</v>
      </c>
      <c r="N18" s="154">
        <f t="shared" si="11"/>
        <v>13630.5</v>
      </c>
      <c r="O18" s="154">
        <f t="shared" si="2"/>
        <v>3407.625</v>
      </c>
      <c r="P18" s="155">
        <f t="shared" si="3"/>
        <v>0.10665877279850342</v>
      </c>
      <c r="Q18" s="94"/>
      <c r="R18" s="159">
        <f t="shared" si="4"/>
        <v>5</v>
      </c>
      <c r="S18" s="154">
        <f t="shared" si="12"/>
        <v>2726.1</v>
      </c>
      <c r="T18" s="159">
        <f t="shared" si="5"/>
        <v>3</v>
      </c>
      <c r="U18" s="159">
        <f t="shared" si="6"/>
        <v>0.75</v>
      </c>
      <c r="V18" s="160">
        <f t="shared" si="16"/>
        <v>5</v>
      </c>
      <c r="W18" s="159">
        <f t="shared" si="14"/>
        <v>3.4076249999999999</v>
      </c>
      <c r="X18" s="160">
        <f t="shared" si="15"/>
        <v>13.6305</v>
      </c>
      <c r="Y18" s="95"/>
      <c r="Z18" s="161" t="str">
        <f t="shared" si="7"/>
        <v>–</v>
      </c>
      <c r="AA18" s="162" t="str">
        <f t="shared" si="8"/>
        <v>–</v>
      </c>
      <c r="AB18" s="162" t="str">
        <f t="shared" si="9"/>
        <v>–</v>
      </c>
      <c r="AC18" s="41"/>
    </row>
    <row r="19" spans="2:29" ht="15.75" customHeight="1">
      <c r="B19" s="163" t="s">
        <v>44</v>
      </c>
      <c r="C19" s="164" t="s">
        <v>45</v>
      </c>
      <c r="D19" s="165">
        <v>5</v>
      </c>
      <c r="E19" s="166">
        <v>50</v>
      </c>
      <c r="F19" s="168" t="s">
        <v>27</v>
      </c>
      <c r="G19" s="152">
        <f t="shared" si="10"/>
        <v>11</v>
      </c>
      <c r="H19" s="152">
        <f t="shared" si="0"/>
        <v>5.5</v>
      </c>
      <c r="I19" s="152">
        <f t="shared" si="1"/>
        <v>52</v>
      </c>
      <c r="J19" s="144">
        <v>0.1</v>
      </c>
      <c r="K19" s="145">
        <v>0.55000000000000004</v>
      </c>
      <c r="L19" s="146" t="s">
        <v>13</v>
      </c>
      <c r="M19" s="147" t="s">
        <v>13</v>
      </c>
      <c r="N19" s="154">
        <f t="shared" si="11"/>
        <v>847.27500000000009</v>
      </c>
      <c r="O19" s="154">
        <f t="shared" si="2"/>
        <v>211.81874999999999</v>
      </c>
      <c r="P19" s="155">
        <f t="shared" si="3"/>
        <v>6.629933731180219E-3</v>
      </c>
      <c r="Q19" s="94"/>
      <c r="R19" s="159">
        <f>D19*E19/1000</f>
        <v>0.25</v>
      </c>
      <c r="S19" s="154">
        <f>IF(R19&gt;0,N19/R19,0)</f>
        <v>3389.1000000000004</v>
      </c>
      <c r="T19" s="159">
        <f>R19*J19</f>
        <v>2.5000000000000001E-2</v>
      </c>
      <c r="U19" s="159">
        <f>R19*K19</f>
        <v>0.13750000000000001</v>
      </c>
      <c r="V19" s="160">
        <f>IF(AND(ISNUMBER($C$4),$C$4&gt;0),D19*E19/$C$4,"–")</f>
        <v>0.25</v>
      </c>
      <c r="W19" s="159">
        <f>IF($C$4&gt;0,$O19/$C$4,"–")</f>
        <v>0.21181875</v>
      </c>
      <c r="X19" s="160">
        <f>IF(AND(ISNUMBER($C$4),$C$4&gt;0),N19/$C$4,"–")</f>
        <v>0.84727500000000011</v>
      </c>
      <c r="Y19" s="95"/>
      <c r="Z19" s="161" t="str">
        <f>IF($F19="W/m2",D19,"–")</f>
        <v>–</v>
      </c>
      <c r="AA19" s="162" t="str">
        <f>IF(AND(ISNUMBER(Z19),Z19&gt;0),D19*E19/Z19,"–")</f>
        <v>–</v>
      </c>
      <c r="AB19" s="162" t="str">
        <f>IF(AND(ISNUMBER(Z19),Z19&gt;0),N19/Z19,"–")</f>
        <v>–</v>
      </c>
      <c r="AC19" s="41"/>
    </row>
    <row r="20" spans="2:29" ht="15.75" customHeight="1">
      <c r="B20" s="163" t="s">
        <v>51</v>
      </c>
      <c r="C20" s="164" t="s">
        <v>26</v>
      </c>
      <c r="D20" s="165">
        <v>1</v>
      </c>
      <c r="E20" s="166">
        <v>800</v>
      </c>
      <c r="F20" s="167" t="s">
        <v>27</v>
      </c>
      <c r="G20" s="152">
        <f t="shared" si="10"/>
        <v>11</v>
      </c>
      <c r="H20" s="152">
        <f t="shared" si="0"/>
        <v>5.5</v>
      </c>
      <c r="I20" s="152">
        <f t="shared" si="1"/>
        <v>52</v>
      </c>
      <c r="J20" s="144">
        <v>0.8</v>
      </c>
      <c r="K20" s="145">
        <v>0.6</v>
      </c>
      <c r="L20" s="146" t="s">
        <v>13</v>
      </c>
      <c r="M20" s="147" t="s">
        <v>13</v>
      </c>
      <c r="N20" s="154">
        <f t="shared" si="11"/>
        <v>4696.6400000000003</v>
      </c>
      <c r="O20" s="154">
        <f t="shared" si="2"/>
        <v>1174.1600000000001</v>
      </c>
      <c r="P20" s="155">
        <f t="shared" si="3"/>
        <v>3.6751246005382279E-2</v>
      </c>
      <c r="Q20" s="94"/>
      <c r="R20" s="159">
        <f>D20*E20/1000</f>
        <v>0.8</v>
      </c>
      <c r="S20" s="154">
        <f>IF(R20&gt;0,N20/R20,0)</f>
        <v>5870.8</v>
      </c>
      <c r="T20" s="159">
        <f>R20*J20</f>
        <v>0.64000000000000012</v>
      </c>
      <c r="U20" s="159">
        <f>R20*K20</f>
        <v>0.48</v>
      </c>
      <c r="V20" s="160">
        <f>IF(AND(ISNUMBER($C$4),$C$4&gt;0),D20*E20/$C$4,"–")</f>
        <v>0.8</v>
      </c>
      <c r="W20" s="159">
        <f>IF($C$4&gt;0,$O20/$C$4,"–")</f>
        <v>1.1741600000000001</v>
      </c>
      <c r="X20" s="160">
        <f>IF(AND(ISNUMBER($C$4),$C$4&gt;0),N20/$C$4,"–")</f>
        <v>4.6966400000000004</v>
      </c>
      <c r="Y20" s="95"/>
      <c r="Z20" s="161" t="str">
        <f>IF($F20="W/m2",D20,"–")</f>
        <v>–</v>
      </c>
      <c r="AA20" s="162" t="str">
        <f>IF(AND(ISNUMBER(Z20),Z20&gt;0),D20*E20/Z20,"–")</f>
        <v>–</v>
      </c>
      <c r="AB20" s="162" t="str">
        <f>IF(AND(ISNUMBER(Z20),Z20&gt;0),N20/Z20,"–")</f>
        <v>–</v>
      </c>
      <c r="AC20" s="41"/>
    </row>
    <row r="21" spans="2:29" ht="15.75" customHeight="1">
      <c r="B21" s="163"/>
      <c r="C21" s="164" t="s">
        <v>13</v>
      </c>
      <c r="D21" s="165"/>
      <c r="E21" s="166"/>
      <c r="F21" s="167" t="s">
        <v>13</v>
      </c>
      <c r="G21" s="152">
        <f t="shared" si="10"/>
        <v>11</v>
      </c>
      <c r="H21" s="152">
        <f t="shared" si="0"/>
        <v>5.5</v>
      </c>
      <c r="I21" s="152">
        <f t="shared" si="1"/>
        <v>52</v>
      </c>
      <c r="J21" s="144"/>
      <c r="K21" s="145"/>
      <c r="L21" s="146" t="s">
        <v>13</v>
      </c>
      <c r="M21" s="147" t="s">
        <v>13</v>
      </c>
      <c r="N21" s="154">
        <f t="shared" si="11"/>
        <v>0</v>
      </c>
      <c r="O21" s="154">
        <f t="shared" si="2"/>
        <v>0</v>
      </c>
      <c r="P21" s="155">
        <f t="shared" si="3"/>
        <v>0</v>
      </c>
      <c r="Q21" s="94"/>
      <c r="R21" s="159">
        <f t="shared" si="4"/>
        <v>0</v>
      </c>
      <c r="S21" s="154">
        <f t="shared" si="12"/>
        <v>0</v>
      </c>
      <c r="T21" s="159">
        <f t="shared" si="5"/>
        <v>0</v>
      </c>
      <c r="U21" s="159">
        <f t="shared" si="6"/>
        <v>0</v>
      </c>
      <c r="V21" s="160">
        <f t="shared" si="16"/>
        <v>0</v>
      </c>
      <c r="W21" s="159">
        <f t="shared" si="14"/>
        <v>0</v>
      </c>
      <c r="X21" s="160">
        <f t="shared" si="15"/>
        <v>0</v>
      </c>
      <c r="Y21" s="95"/>
      <c r="Z21" s="161" t="str">
        <f t="shared" si="7"/>
        <v>–</v>
      </c>
      <c r="AA21" s="162" t="str">
        <f t="shared" si="8"/>
        <v>–</v>
      </c>
      <c r="AB21" s="162" t="str">
        <f t="shared" si="9"/>
        <v>–</v>
      </c>
      <c r="AC21" s="41"/>
    </row>
    <row r="22" spans="2:29" ht="15.75" customHeight="1">
      <c r="B22" s="163"/>
      <c r="C22" s="164" t="s">
        <v>13</v>
      </c>
      <c r="D22" s="165"/>
      <c r="E22" s="166"/>
      <c r="F22" s="167" t="s">
        <v>13</v>
      </c>
      <c r="G22" s="152">
        <f t="shared" si="10"/>
        <v>11</v>
      </c>
      <c r="H22" s="152">
        <f t="shared" si="0"/>
        <v>5.5</v>
      </c>
      <c r="I22" s="152">
        <f t="shared" si="1"/>
        <v>52</v>
      </c>
      <c r="J22" s="144"/>
      <c r="K22" s="145"/>
      <c r="L22" s="146" t="s">
        <v>13</v>
      </c>
      <c r="M22" s="147" t="s">
        <v>13</v>
      </c>
      <c r="N22" s="154">
        <f t="shared" si="11"/>
        <v>0</v>
      </c>
      <c r="O22" s="154">
        <f t="shared" si="2"/>
        <v>0</v>
      </c>
      <c r="P22" s="155">
        <f t="shared" si="3"/>
        <v>0</v>
      </c>
      <c r="Q22" s="94"/>
      <c r="R22" s="159">
        <f t="shared" si="4"/>
        <v>0</v>
      </c>
      <c r="S22" s="154">
        <f t="shared" si="12"/>
        <v>0</v>
      </c>
      <c r="T22" s="159">
        <f t="shared" si="5"/>
        <v>0</v>
      </c>
      <c r="U22" s="159">
        <f t="shared" si="6"/>
        <v>0</v>
      </c>
      <c r="V22" s="160">
        <f t="shared" si="16"/>
        <v>0</v>
      </c>
      <c r="W22" s="159">
        <f t="shared" si="14"/>
        <v>0</v>
      </c>
      <c r="X22" s="160">
        <f t="shared" si="15"/>
        <v>0</v>
      </c>
      <c r="Y22" s="95"/>
      <c r="Z22" s="161" t="str">
        <f t="shared" si="7"/>
        <v>–</v>
      </c>
      <c r="AA22" s="162" t="str">
        <f t="shared" si="8"/>
        <v>–</v>
      </c>
      <c r="AB22" s="162" t="str">
        <f t="shared" si="9"/>
        <v>–</v>
      </c>
      <c r="AC22" s="41"/>
    </row>
    <row r="23" spans="2:29" ht="15.75" customHeight="1">
      <c r="B23" s="163"/>
      <c r="C23" s="164" t="s">
        <v>13</v>
      </c>
      <c r="D23" s="165"/>
      <c r="E23" s="166"/>
      <c r="F23" s="167" t="s">
        <v>13</v>
      </c>
      <c r="G23" s="152">
        <f t="shared" si="10"/>
        <v>11</v>
      </c>
      <c r="H23" s="152">
        <f t="shared" si="0"/>
        <v>5.5</v>
      </c>
      <c r="I23" s="152">
        <f t="shared" si="1"/>
        <v>52</v>
      </c>
      <c r="J23" s="144"/>
      <c r="K23" s="145"/>
      <c r="L23" s="146" t="s">
        <v>13</v>
      </c>
      <c r="M23" s="147" t="s">
        <v>13</v>
      </c>
      <c r="N23" s="154">
        <f t="shared" si="11"/>
        <v>0</v>
      </c>
      <c r="O23" s="154">
        <f t="shared" si="2"/>
        <v>0</v>
      </c>
      <c r="P23" s="155">
        <f t="shared" si="3"/>
        <v>0</v>
      </c>
      <c r="Q23" s="94"/>
      <c r="R23" s="159">
        <f t="shared" si="4"/>
        <v>0</v>
      </c>
      <c r="S23" s="154">
        <f t="shared" si="12"/>
        <v>0</v>
      </c>
      <c r="T23" s="159">
        <f t="shared" si="5"/>
        <v>0</v>
      </c>
      <c r="U23" s="159">
        <f t="shared" si="6"/>
        <v>0</v>
      </c>
      <c r="V23" s="160">
        <f t="shared" si="16"/>
        <v>0</v>
      </c>
      <c r="W23" s="159">
        <f t="shared" si="14"/>
        <v>0</v>
      </c>
      <c r="X23" s="160">
        <f t="shared" si="15"/>
        <v>0</v>
      </c>
      <c r="Y23" s="95"/>
      <c r="Z23" s="161" t="str">
        <f t="shared" si="7"/>
        <v>–</v>
      </c>
      <c r="AA23" s="162" t="str">
        <f t="shared" si="8"/>
        <v>–</v>
      </c>
      <c r="AB23" s="162" t="str">
        <f t="shared" si="9"/>
        <v>–</v>
      </c>
      <c r="AC23" s="41"/>
    </row>
    <row r="24" spans="2:29" ht="15.75" customHeight="1">
      <c r="B24" s="163"/>
      <c r="C24" s="164" t="s">
        <v>13</v>
      </c>
      <c r="D24" s="165"/>
      <c r="E24" s="166"/>
      <c r="F24" s="167" t="s">
        <v>13</v>
      </c>
      <c r="G24" s="152">
        <f t="shared" si="10"/>
        <v>11</v>
      </c>
      <c r="H24" s="152">
        <f t="shared" si="0"/>
        <v>5.5</v>
      </c>
      <c r="I24" s="152">
        <f t="shared" si="1"/>
        <v>52</v>
      </c>
      <c r="J24" s="144"/>
      <c r="K24" s="145"/>
      <c r="L24" s="146" t="s">
        <v>13</v>
      </c>
      <c r="M24" s="147" t="s">
        <v>13</v>
      </c>
      <c r="N24" s="154">
        <f t="shared" si="11"/>
        <v>0</v>
      </c>
      <c r="O24" s="154">
        <f t="shared" si="2"/>
        <v>0</v>
      </c>
      <c r="P24" s="155">
        <f t="shared" si="3"/>
        <v>0</v>
      </c>
      <c r="Q24" s="94"/>
      <c r="R24" s="159">
        <f t="shared" si="4"/>
        <v>0</v>
      </c>
      <c r="S24" s="154">
        <f t="shared" si="12"/>
        <v>0</v>
      </c>
      <c r="T24" s="159">
        <f t="shared" si="5"/>
        <v>0</v>
      </c>
      <c r="U24" s="159">
        <f t="shared" si="6"/>
        <v>0</v>
      </c>
      <c r="V24" s="160">
        <f t="shared" si="16"/>
        <v>0</v>
      </c>
      <c r="W24" s="159">
        <f t="shared" si="14"/>
        <v>0</v>
      </c>
      <c r="X24" s="160">
        <f t="shared" si="15"/>
        <v>0</v>
      </c>
      <c r="Y24" s="95"/>
      <c r="Z24" s="161" t="str">
        <f t="shared" si="7"/>
        <v>–</v>
      </c>
      <c r="AA24" s="162" t="str">
        <f t="shared" si="8"/>
        <v>–</v>
      </c>
      <c r="AB24" s="162" t="str">
        <f t="shared" si="9"/>
        <v>–</v>
      </c>
      <c r="AC24" s="41"/>
    </row>
    <row r="25" spans="2:29" ht="15.75" customHeight="1">
      <c r="B25" s="163"/>
      <c r="C25" s="164" t="s">
        <v>13</v>
      </c>
      <c r="D25" s="165"/>
      <c r="E25" s="166"/>
      <c r="F25" s="167" t="s">
        <v>13</v>
      </c>
      <c r="G25" s="152">
        <f t="shared" si="10"/>
        <v>11</v>
      </c>
      <c r="H25" s="152">
        <f t="shared" si="0"/>
        <v>5.5</v>
      </c>
      <c r="I25" s="152">
        <f t="shared" si="1"/>
        <v>52</v>
      </c>
      <c r="J25" s="144"/>
      <c r="K25" s="145"/>
      <c r="L25" s="146" t="s">
        <v>13</v>
      </c>
      <c r="M25" s="147" t="s">
        <v>13</v>
      </c>
      <c r="N25" s="154">
        <f t="shared" si="11"/>
        <v>0</v>
      </c>
      <c r="O25" s="154">
        <f t="shared" si="2"/>
        <v>0</v>
      </c>
      <c r="P25" s="155">
        <f t="shared" si="3"/>
        <v>0</v>
      </c>
      <c r="Q25" s="94"/>
      <c r="R25" s="159">
        <f t="shared" si="4"/>
        <v>0</v>
      </c>
      <c r="S25" s="154">
        <f t="shared" si="12"/>
        <v>0</v>
      </c>
      <c r="T25" s="159">
        <f t="shared" si="5"/>
        <v>0</v>
      </c>
      <c r="U25" s="159">
        <f t="shared" si="6"/>
        <v>0</v>
      </c>
      <c r="V25" s="160">
        <f t="shared" si="16"/>
        <v>0</v>
      </c>
      <c r="W25" s="159">
        <f t="shared" si="14"/>
        <v>0</v>
      </c>
      <c r="X25" s="160">
        <f t="shared" si="15"/>
        <v>0</v>
      </c>
      <c r="Y25" s="95"/>
      <c r="Z25" s="161" t="str">
        <f t="shared" si="7"/>
        <v>–</v>
      </c>
      <c r="AA25" s="162" t="str">
        <f t="shared" si="8"/>
        <v>–</v>
      </c>
      <c r="AB25" s="162" t="str">
        <f t="shared" si="9"/>
        <v>–</v>
      </c>
      <c r="AC25" s="41"/>
    </row>
    <row r="26" spans="2:29" ht="15.75" customHeight="1">
      <c r="B26" s="163"/>
      <c r="C26" s="164" t="s">
        <v>13</v>
      </c>
      <c r="D26" s="165"/>
      <c r="E26" s="166"/>
      <c r="F26" s="167" t="s">
        <v>13</v>
      </c>
      <c r="G26" s="152">
        <f t="shared" si="10"/>
        <v>11</v>
      </c>
      <c r="H26" s="152">
        <f t="shared" si="0"/>
        <v>5.5</v>
      </c>
      <c r="I26" s="152">
        <f t="shared" si="1"/>
        <v>52</v>
      </c>
      <c r="J26" s="144"/>
      <c r="K26" s="145"/>
      <c r="L26" s="146" t="s">
        <v>13</v>
      </c>
      <c r="M26" s="147" t="s">
        <v>13</v>
      </c>
      <c r="N26" s="154">
        <f t="shared" si="11"/>
        <v>0</v>
      </c>
      <c r="O26" s="154">
        <f t="shared" si="2"/>
        <v>0</v>
      </c>
      <c r="P26" s="155">
        <f t="shared" si="3"/>
        <v>0</v>
      </c>
      <c r="Q26" s="94"/>
      <c r="R26" s="159">
        <f t="shared" si="4"/>
        <v>0</v>
      </c>
      <c r="S26" s="154">
        <f t="shared" si="12"/>
        <v>0</v>
      </c>
      <c r="T26" s="159">
        <f t="shared" si="5"/>
        <v>0</v>
      </c>
      <c r="U26" s="159">
        <f t="shared" si="6"/>
        <v>0</v>
      </c>
      <c r="V26" s="160">
        <f t="shared" si="16"/>
        <v>0</v>
      </c>
      <c r="W26" s="159">
        <f t="shared" si="14"/>
        <v>0</v>
      </c>
      <c r="X26" s="160">
        <f t="shared" si="15"/>
        <v>0</v>
      </c>
      <c r="Y26" s="95"/>
      <c r="Z26" s="161" t="str">
        <f t="shared" si="7"/>
        <v>–</v>
      </c>
      <c r="AA26" s="162" t="str">
        <f t="shared" si="8"/>
        <v>–</v>
      </c>
      <c r="AB26" s="162" t="str">
        <f t="shared" si="9"/>
        <v>–</v>
      </c>
      <c r="AC26" s="41"/>
    </row>
    <row r="27" spans="2:29" ht="15.75" customHeight="1">
      <c r="B27" s="163"/>
      <c r="C27" s="164" t="s">
        <v>13</v>
      </c>
      <c r="D27" s="165"/>
      <c r="E27" s="166"/>
      <c r="F27" s="167" t="s">
        <v>13</v>
      </c>
      <c r="G27" s="152">
        <f t="shared" si="10"/>
        <v>11</v>
      </c>
      <c r="H27" s="152">
        <f t="shared" si="0"/>
        <v>5.5</v>
      </c>
      <c r="I27" s="152">
        <f t="shared" si="1"/>
        <v>52</v>
      </c>
      <c r="J27" s="144"/>
      <c r="K27" s="145"/>
      <c r="L27" s="146" t="s">
        <v>13</v>
      </c>
      <c r="M27" s="147" t="s">
        <v>13</v>
      </c>
      <c r="N27" s="154">
        <f t="shared" si="11"/>
        <v>0</v>
      </c>
      <c r="O27" s="154">
        <f t="shared" si="2"/>
        <v>0</v>
      </c>
      <c r="P27" s="155">
        <f t="shared" si="3"/>
        <v>0</v>
      </c>
      <c r="Q27" s="94"/>
      <c r="R27" s="159">
        <f t="shared" si="4"/>
        <v>0</v>
      </c>
      <c r="S27" s="154">
        <f t="shared" si="12"/>
        <v>0</v>
      </c>
      <c r="T27" s="159">
        <f t="shared" si="5"/>
        <v>0</v>
      </c>
      <c r="U27" s="159">
        <f t="shared" si="6"/>
        <v>0</v>
      </c>
      <c r="V27" s="160">
        <f t="shared" si="16"/>
        <v>0</v>
      </c>
      <c r="W27" s="159">
        <f t="shared" si="14"/>
        <v>0</v>
      </c>
      <c r="X27" s="160">
        <f t="shared" si="15"/>
        <v>0</v>
      </c>
      <c r="Y27" s="95"/>
      <c r="Z27" s="161" t="str">
        <f t="shared" si="7"/>
        <v>–</v>
      </c>
      <c r="AA27" s="162" t="str">
        <f t="shared" si="8"/>
        <v>–</v>
      </c>
      <c r="AB27" s="162" t="str">
        <f t="shared" si="9"/>
        <v>–</v>
      </c>
      <c r="AC27" s="41"/>
    </row>
    <row r="28" spans="2:29" ht="15.75" customHeight="1">
      <c r="B28" s="163"/>
      <c r="C28" s="164" t="s">
        <v>13</v>
      </c>
      <c r="D28" s="165"/>
      <c r="E28" s="166"/>
      <c r="F28" s="167" t="s">
        <v>13</v>
      </c>
      <c r="G28" s="152">
        <f t="shared" si="10"/>
        <v>11</v>
      </c>
      <c r="H28" s="152">
        <f t="shared" si="0"/>
        <v>5.5</v>
      </c>
      <c r="I28" s="152">
        <f t="shared" si="1"/>
        <v>52</v>
      </c>
      <c r="J28" s="144"/>
      <c r="K28" s="145"/>
      <c r="L28" s="146" t="s">
        <v>13</v>
      </c>
      <c r="M28" s="147" t="s">
        <v>13</v>
      </c>
      <c r="N28" s="154">
        <f t="shared" si="11"/>
        <v>0</v>
      </c>
      <c r="O28" s="154">
        <f t="shared" si="2"/>
        <v>0</v>
      </c>
      <c r="P28" s="155">
        <f t="shared" si="3"/>
        <v>0</v>
      </c>
      <c r="Q28" s="94"/>
      <c r="R28" s="159">
        <f t="shared" si="4"/>
        <v>0</v>
      </c>
      <c r="S28" s="154">
        <f t="shared" si="12"/>
        <v>0</v>
      </c>
      <c r="T28" s="159">
        <f t="shared" si="5"/>
        <v>0</v>
      </c>
      <c r="U28" s="159">
        <f t="shared" si="6"/>
        <v>0</v>
      </c>
      <c r="V28" s="160">
        <f t="shared" si="16"/>
        <v>0</v>
      </c>
      <c r="W28" s="159">
        <f t="shared" si="14"/>
        <v>0</v>
      </c>
      <c r="X28" s="160">
        <f t="shared" si="15"/>
        <v>0</v>
      </c>
      <c r="Y28" s="95"/>
      <c r="Z28" s="161" t="str">
        <f t="shared" si="7"/>
        <v>–</v>
      </c>
      <c r="AA28" s="162" t="str">
        <f t="shared" si="8"/>
        <v>–</v>
      </c>
      <c r="AB28" s="162" t="str">
        <f t="shared" si="9"/>
        <v>–</v>
      </c>
      <c r="AC28" s="41"/>
    </row>
    <row r="29" spans="2:29" ht="15.75" customHeight="1">
      <c r="B29" s="163"/>
      <c r="C29" s="164" t="s">
        <v>13</v>
      </c>
      <c r="D29" s="165"/>
      <c r="E29" s="166"/>
      <c r="F29" s="167" t="s">
        <v>13</v>
      </c>
      <c r="G29" s="152">
        <f t="shared" si="10"/>
        <v>11</v>
      </c>
      <c r="H29" s="152">
        <f t="shared" si="0"/>
        <v>5.5</v>
      </c>
      <c r="I29" s="152">
        <f t="shared" si="1"/>
        <v>52</v>
      </c>
      <c r="J29" s="144"/>
      <c r="K29" s="145"/>
      <c r="L29" s="146" t="s">
        <v>13</v>
      </c>
      <c r="M29" s="147" t="s">
        <v>13</v>
      </c>
      <c r="N29" s="154">
        <f t="shared" si="11"/>
        <v>0</v>
      </c>
      <c r="O29" s="154">
        <f t="shared" si="2"/>
        <v>0</v>
      </c>
      <c r="P29" s="155">
        <f t="shared" si="3"/>
        <v>0</v>
      </c>
      <c r="Q29" s="94"/>
      <c r="R29" s="159">
        <f t="shared" si="4"/>
        <v>0</v>
      </c>
      <c r="S29" s="154">
        <f t="shared" si="12"/>
        <v>0</v>
      </c>
      <c r="T29" s="159">
        <f t="shared" si="5"/>
        <v>0</v>
      </c>
      <c r="U29" s="159">
        <f t="shared" si="6"/>
        <v>0</v>
      </c>
      <c r="V29" s="160">
        <f t="shared" si="16"/>
        <v>0</v>
      </c>
      <c r="W29" s="159">
        <f t="shared" si="14"/>
        <v>0</v>
      </c>
      <c r="X29" s="160">
        <f t="shared" si="15"/>
        <v>0</v>
      </c>
      <c r="Y29" s="95"/>
      <c r="Z29" s="161" t="str">
        <f t="shared" si="7"/>
        <v>–</v>
      </c>
      <c r="AA29" s="162" t="str">
        <f t="shared" si="8"/>
        <v>–</v>
      </c>
      <c r="AB29" s="162" t="str">
        <f t="shared" si="9"/>
        <v>–</v>
      </c>
      <c r="AC29" s="41"/>
    </row>
    <row r="30" spans="2:29" ht="15.75" customHeight="1">
      <c r="B30" s="163"/>
      <c r="C30" s="164" t="s">
        <v>13</v>
      </c>
      <c r="D30" s="165"/>
      <c r="E30" s="166"/>
      <c r="F30" s="167" t="s">
        <v>13</v>
      </c>
      <c r="G30" s="152">
        <f t="shared" si="10"/>
        <v>11</v>
      </c>
      <c r="H30" s="152">
        <f t="shared" si="0"/>
        <v>5.5</v>
      </c>
      <c r="I30" s="152">
        <f t="shared" si="1"/>
        <v>52</v>
      </c>
      <c r="J30" s="144"/>
      <c r="K30" s="145"/>
      <c r="L30" s="146" t="s">
        <v>13</v>
      </c>
      <c r="M30" s="147" t="s">
        <v>13</v>
      </c>
      <c r="N30" s="154">
        <f t="shared" si="11"/>
        <v>0</v>
      </c>
      <c r="O30" s="154">
        <f t="shared" si="2"/>
        <v>0</v>
      </c>
      <c r="P30" s="155">
        <f t="shared" si="3"/>
        <v>0</v>
      </c>
      <c r="Q30" s="94"/>
      <c r="R30" s="159">
        <f t="shared" si="4"/>
        <v>0</v>
      </c>
      <c r="S30" s="154">
        <f t="shared" si="12"/>
        <v>0</v>
      </c>
      <c r="T30" s="159">
        <f t="shared" si="5"/>
        <v>0</v>
      </c>
      <c r="U30" s="159">
        <f t="shared" si="6"/>
        <v>0</v>
      </c>
      <c r="V30" s="160">
        <f t="shared" si="16"/>
        <v>0</v>
      </c>
      <c r="W30" s="159">
        <f t="shared" si="14"/>
        <v>0</v>
      </c>
      <c r="X30" s="160">
        <f t="shared" si="15"/>
        <v>0</v>
      </c>
      <c r="Y30" s="95"/>
      <c r="Z30" s="161" t="str">
        <f t="shared" si="7"/>
        <v>–</v>
      </c>
      <c r="AA30" s="162" t="str">
        <f t="shared" si="8"/>
        <v>–</v>
      </c>
      <c r="AB30" s="162" t="str">
        <f t="shared" si="9"/>
        <v>–</v>
      </c>
      <c r="AC30" s="41"/>
    </row>
    <row r="31" spans="2:29" ht="15.75" customHeight="1">
      <c r="B31" s="163"/>
      <c r="C31" s="164" t="s">
        <v>13</v>
      </c>
      <c r="D31" s="165"/>
      <c r="E31" s="166"/>
      <c r="F31" s="167" t="s">
        <v>13</v>
      </c>
      <c r="G31" s="152">
        <f t="shared" si="10"/>
        <v>11</v>
      </c>
      <c r="H31" s="152">
        <f t="shared" si="0"/>
        <v>5.5</v>
      </c>
      <c r="I31" s="152">
        <f t="shared" si="1"/>
        <v>52</v>
      </c>
      <c r="J31" s="144"/>
      <c r="K31" s="145"/>
      <c r="L31" s="146" t="s">
        <v>13</v>
      </c>
      <c r="M31" s="147" t="s">
        <v>13</v>
      </c>
      <c r="N31" s="154">
        <f t="shared" si="11"/>
        <v>0</v>
      </c>
      <c r="O31" s="154">
        <f t="shared" si="2"/>
        <v>0</v>
      </c>
      <c r="P31" s="155">
        <f t="shared" si="3"/>
        <v>0</v>
      </c>
      <c r="Q31" s="94"/>
      <c r="R31" s="159">
        <f t="shared" si="4"/>
        <v>0</v>
      </c>
      <c r="S31" s="154">
        <f t="shared" si="12"/>
        <v>0</v>
      </c>
      <c r="T31" s="159">
        <f t="shared" si="5"/>
        <v>0</v>
      </c>
      <c r="U31" s="159">
        <f t="shared" si="6"/>
        <v>0</v>
      </c>
      <c r="V31" s="160">
        <f t="shared" si="16"/>
        <v>0</v>
      </c>
      <c r="W31" s="159">
        <f t="shared" si="14"/>
        <v>0</v>
      </c>
      <c r="X31" s="160">
        <f t="shared" si="15"/>
        <v>0</v>
      </c>
      <c r="Y31" s="95"/>
      <c r="Z31" s="161" t="str">
        <f t="shared" si="7"/>
        <v>–</v>
      </c>
      <c r="AA31" s="162" t="str">
        <f t="shared" si="8"/>
        <v>–</v>
      </c>
      <c r="AB31" s="162" t="str">
        <f t="shared" si="9"/>
        <v>–</v>
      </c>
      <c r="AC31" s="41"/>
    </row>
    <row r="32" spans="2:29" ht="15.75" customHeight="1">
      <c r="B32" s="163"/>
      <c r="C32" s="164" t="s">
        <v>13</v>
      </c>
      <c r="D32" s="165"/>
      <c r="E32" s="166"/>
      <c r="F32" s="167" t="s">
        <v>13</v>
      </c>
      <c r="G32" s="152">
        <f t="shared" si="10"/>
        <v>11</v>
      </c>
      <c r="H32" s="152">
        <f t="shared" si="0"/>
        <v>5.5</v>
      </c>
      <c r="I32" s="152">
        <f t="shared" si="1"/>
        <v>52</v>
      </c>
      <c r="J32" s="144"/>
      <c r="K32" s="145"/>
      <c r="L32" s="146" t="s">
        <v>13</v>
      </c>
      <c r="M32" s="147" t="s">
        <v>13</v>
      </c>
      <c r="N32" s="154">
        <f t="shared" si="11"/>
        <v>0</v>
      </c>
      <c r="O32" s="154">
        <f t="shared" si="2"/>
        <v>0</v>
      </c>
      <c r="P32" s="155">
        <f t="shared" si="3"/>
        <v>0</v>
      </c>
      <c r="Q32" s="94"/>
      <c r="R32" s="159">
        <f t="shared" si="4"/>
        <v>0</v>
      </c>
      <c r="S32" s="154">
        <f t="shared" si="12"/>
        <v>0</v>
      </c>
      <c r="T32" s="159">
        <f t="shared" si="5"/>
        <v>0</v>
      </c>
      <c r="U32" s="159">
        <f t="shared" si="6"/>
        <v>0</v>
      </c>
      <c r="V32" s="160">
        <f t="shared" si="16"/>
        <v>0</v>
      </c>
      <c r="W32" s="159">
        <f t="shared" si="14"/>
        <v>0</v>
      </c>
      <c r="X32" s="160">
        <f t="shared" si="15"/>
        <v>0</v>
      </c>
      <c r="Y32" s="95"/>
      <c r="Z32" s="161" t="str">
        <f t="shared" si="7"/>
        <v>–</v>
      </c>
      <c r="AA32" s="162" t="str">
        <f t="shared" si="8"/>
        <v>–</v>
      </c>
      <c r="AB32" s="162" t="str">
        <f t="shared" si="9"/>
        <v>–</v>
      </c>
      <c r="AC32" s="41"/>
    </row>
    <row r="33" spans="2:29" ht="15.75" customHeight="1">
      <c r="B33" s="163"/>
      <c r="C33" s="164" t="s">
        <v>13</v>
      </c>
      <c r="D33" s="165"/>
      <c r="E33" s="166"/>
      <c r="F33" s="167" t="s">
        <v>13</v>
      </c>
      <c r="G33" s="152">
        <f t="shared" si="10"/>
        <v>11</v>
      </c>
      <c r="H33" s="152">
        <f t="shared" si="0"/>
        <v>5.5</v>
      </c>
      <c r="I33" s="152">
        <f t="shared" si="1"/>
        <v>52</v>
      </c>
      <c r="J33" s="144"/>
      <c r="K33" s="145"/>
      <c r="L33" s="146" t="s">
        <v>13</v>
      </c>
      <c r="M33" s="147" t="s">
        <v>13</v>
      </c>
      <c r="N33" s="154">
        <f t="shared" si="11"/>
        <v>0</v>
      </c>
      <c r="O33" s="154">
        <f t="shared" si="2"/>
        <v>0</v>
      </c>
      <c r="P33" s="155">
        <f t="shared" si="3"/>
        <v>0</v>
      </c>
      <c r="Q33" s="94"/>
      <c r="R33" s="159">
        <f t="shared" si="4"/>
        <v>0</v>
      </c>
      <c r="S33" s="154">
        <f t="shared" si="12"/>
        <v>0</v>
      </c>
      <c r="T33" s="159">
        <f t="shared" si="5"/>
        <v>0</v>
      </c>
      <c r="U33" s="159">
        <f t="shared" si="6"/>
        <v>0</v>
      </c>
      <c r="V33" s="160">
        <f t="shared" si="16"/>
        <v>0</v>
      </c>
      <c r="W33" s="159">
        <f t="shared" si="14"/>
        <v>0</v>
      </c>
      <c r="X33" s="160">
        <f t="shared" si="15"/>
        <v>0</v>
      </c>
      <c r="Y33" s="95"/>
      <c r="Z33" s="161" t="str">
        <f t="shared" si="7"/>
        <v>–</v>
      </c>
      <c r="AA33" s="162" t="str">
        <f t="shared" si="8"/>
        <v>–</v>
      </c>
      <c r="AB33" s="162" t="str">
        <f t="shared" si="9"/>
        <v>–</v>
      </c>
      <c r="AC33" s="41"/>
    </row>
    <row r="34" spans="2:29" s="94" customFormat="1" ht="15.75" customHeight="1">
      <c r="B34" s="163"/>
      <c r="C34" s="164" t="s">
        <v>13</v>
      </c>
      <c r="D34" s="165"/>
      <c r="E34" s="166"/>
      <c r="F34" s="167" t="s">
        <v>13</v>
      </c>
      <c r="G34" s="152">
        <f t="shared" si="10"/>
        <v>11</v>
      </c>
      <c r="H34" s="152">
        <f t="shared" si="0"/>
        <v>5.5</v>
      </c>
      <c r="I34" s="152">
        <f t="shared" si="1"/>
        <v>52</v>
      </c>
      <c r="J34" s="153"/>
      <c r="K34" s="145"/>
      <c r="L34" s="146" t="s">
        <v>13</v>
      </c>
      <c r="M34" s="147" t="s">
        <v>13</v>
      </c>
      <c r="N34" s="154">
        <f t="shared" si="11"/>
        <v>0</v>
      </c>
      <c r="O34" s="154">
        <f t="shared" si="2"/>
        <v>0</v>
      </c>
      <c r="P34" s="155">
        <f t="shared" si="3"/>
        <v>0</v>
      </c>
      <c r="R34" s="159">
        <f t="shared" si="4"/>
        <v>0</v>
      </c>
      <c r="S34" s="154">
        <f t="shared" si="12"/>
        <v>0</v>
      </c>
      <c r="T34" s="159">
        <f t="shared" si="5"/>
        <v>0</v>
      </c>
      <c r="U34" s="159">
        <f t="shared" si="6"/>
        <v>0</v>
      </c>
      <c r="V34" s="160">
        <f t="shared" si="16"/>
        <v>0</v>
      </c>
      <c r="W34" s="159">
        <f t="shared" si="14"/>
        <v>0</v>
      </c>
      <c r="X34" s="160">
        <f t="shared" si="15"/>
        <v>0</v>
      </c>
      <c r="Y34" s="95"/>
      <c r="Z34" s="161" t="str">
        <f t="shared" si="7"/>
        <v>–</v>
      </c>
      <c r="AA34" s="162" t="str">
        <f t="shared" si="8"/>
        <v>–</v>
      </c>
      <c r="AB34" s="162" t="str">
        <f t="shared" si="9"/>
        <v>–</v>
      </c>
      <c r="AC34" s="54"/>
    </row>
    <row r="35" spans="2:29" s="91" customFormat="1" ht="15.75" customHeight="1">
      <c r="B35" s="163"/>
      <c r="C35" s="164" t="s">
        <v>13</v>
      </c>
      <c r="D35" s="165"/>
      <c r="E35" s="169"/>
      <c r="F35" s="167" t="s">
        <v>13</v>
      </c>
      <c r="G35" s="152">
        <f t="shared" si="10"/>
        <v>11</v>
      </c>
      <c r="H35" s="152">
        <f t="shared" si="0"/>
        <v>5.5</v>
      </c>
      <c r="I35" s="152">
        <f t="shared" si="1"/>
        <v>52</v>
      </c>
      <c r="J35" s="153"/>
      <c r="K35" s="145"/>
      <c r="L35" s="146" t="s">
        <v>13</v>
      </c>
      <c r="M35" s="147" t="s">
        <v>13</v>
      </c>
      <c r="N35" s="154">
        <f t="shared" si="11"/>
        <v>0</v>
      </c>
      <c r="O35" s="154">
        <f t="shared" si="2"/>
        <v>0</v>
      </c>
      <c r="P35" s="155">
        <f t="shared" si="3"/>
        <v>0</v>
      </c>
      <c r="Q35" s="94"/>
      <c r="R35" s="159">
        <f t="shared" si="4"/>
        <v>0</v>
      </c>
      <c r="S35" s="154">
        <f t="shared" si="12"/>
        <v>0</v>
      </c>
      <c r="T35" s="159">
        <f t="shared" si="5"/>
        <v>0</v>
      </c>
      <c r="U35" s="159">
        <f t="shared" si="6"/>
        <v>0</v>
      </c>
      <c r="V35" s="160">
        <f t="shared" si="16"/>
        <v>0</v>
      </c>
      <c r="W35" s="159">
        <f t="shared" si="14"/>
        <v>0</v>
      </c>
      <c r="X35" s="160">
        <f t="shared" si="15"/>
        <v>0</v>
      </c>
      <c r="Y35" s="95"/>
      <c r="Z35" s="161" t="str">
        <f t="shared" si="7"/>
        <v>–</v>
      </c>
      <c r="AA35" s="162" t="str">
        <f t="shared" si="8"/>
        <v>–</v>
      </c>
      <c r="AB35" s="162" t="str">
        <f t="shared" si="9"/>
        <v>–</v>
      </c>
      <c r="AC35" s="92"/>
    </row>
    <row r="36" spans="2:29" s="91" customFormat="1" ht="15.75" customHeight="1">
      <c r="B36" s="163"/>
      <c r="C36" s="164" t="s">
        <v>13</v>
      </c>
      <c r="D36" s="165"/>
      <c r="E36" s="169"/>
      <c r="F36" s="167" t="s">
        <v>13</v>
      </c>
      <c r="G36" s="152">
        <f t="shared" si="10"/>
        <v>11</v>
      </c>
      <c r="H36" s="152">
        <f t="shared" si="0"/>
        <v>5.5</v>
      </c>
      <c r="I36" s="152">
        <f t="shared" si="1"/>
        <v>52</v>
      </c>
      <c r="J36" s="153"/>
      <c r="K36" s="145"/>
      <c r="L36" s="146" t="s">
        <v>13</v>
      </c>
      <c r="M36" s="147" t="s">
        <v>13</v>
      </c>
      <c r="N36" s="154">
        <f t="shared" si="11"/>
        <v>0</v>
      </c>
      <c r="O36" s="154">
        <f t="shared" si="2"/>
        <v>0</v>
      </c>
      <c r="P36" s="155">
        <f t="shared" si="3"/>
        <v>0</v>
      </c>
      <c r="Q36" s="94"/>
      <c r="R36" s="159">
        <f t="shared" si="4"/>
        <v>0</v>
      </c>
      <c r="S36" s="154">
        <f t="shared" si="12"/>
        <v>0</v>
      </c>
      <c r="T36" s="159">
        <f t="shared" si="5"/>
        <v>0</v>
      </c>
      <c r="U36" s="159">
        <f t="shared" si="6"/>
        <v>0</v>
      </c>
      <c r="V36" s="160">
        <f t="shared" si="16"/>
        <v>0</v>
      </c>
      <c r="W36" s="159">
        <f t="shared" si="14"/>
        <v>0</v>
      </c>
      <c r="X36" s="160">
        <f t="shared" si="15"/>
        <v>0</v>
      </c>
      <c r="Y36" s="95"/>
      <c r="Z36" s="161" t="str">
        <f t="shared" si="7"/>
        <v>–</v>
      </c>
      <c r="AA36" s="162" t="str">
        <f t="shared" si="8"/>
        <v>–</v>
      </c>
      <c r="AB36" s="162" t="str">
        <f t="shared" si="9"/>
        <v>–</v>
      </c>
      <c r="AC36" s="92"/>
    </row>
    <row r="37" spans="2:29" s="91" customFormat="1" ht="15.75" customHeight="1">
      <c r="B37" s="163"/>
      <c r="C37" s="164" t="s">
        <v>13</v>
      </c>
      <c r="D37" s="165"/>
      <c r="E37" s="169"/>
      <c r="F37" s="167" t="s">
        <v>13</v>
      </c>
      <c r="G37" s="152">
        <f t="shared" si="10"/>
        <v>11</v>
      </c>
      <c r="H37" s="152">
        <f t="shared" si="0"/>
        <v>5.5</v>
      </c>
      <c r="I37" s="152">
        <f t="shared" si="1"/>
        <v>52</v>
      </c>
      <c r="J37" s="153"/>
      <c r="K37" s="145"/>
      <c r="L37" s="146" t="s">
        <v>13</v>
      </c>
      <c r="M37" s="147" t="s">
        <v>13</v>
      </c>
      <c r="N37" s="154">
        <f t="shared" si="11"/>
        <v>0</v>
      </c>
      <c r="O37" s="154">
        <f t="shared" si="2"/>
        <v>0</v>
      </c>
      <c r="P37" s="155">
        <f t="shared" si="3"/>
        <v>0</v>
      </c>
      <c r="Q37" s="94"/>
      <c r="R37" s="159">
        <f t="shared" si="4"/>
        <v>0</v>
      </c>
      <c r="S37" s="154">
        <f t="shared" si="12"/>
        <v>0</v>
      </c>
      <c r="T37" s="159">
        <f t="shared" si="5"/>
        <v>0</v>
      </c>
      <c r="U37" s="159">
        <f t="shared" si="6"/>
        <v>0</v>
      </c>
      <c r="V37" s="160">
        <f t="shared" si="16"/>
        <v>0</v>
      </c>
      <c r="W37" s="159">
        <f t="shared" si="14"/>
        <v>0</v>
      </c>
      <c r="X37" s="160">
        <f t="shared" si="15"/>
        <v>0</v>
      </c>
      <c r="Y37" s="95"/>
      <c r="Z37" s="161" t="str">
        <f t="shared" si="7"/>
        <v>–</v>
      </c>
      <c r="AA37" s="162" t="str">
        <f t="shared" si="8"/>
        <v>–</v>
      </c>
      <c r="AB37" s="162" t="str">
        <f t="shared" si="9"/>
        <v>–</v>
      </c>
      <c r="AC37" s="92"/>
    </row>
    <row r="38" spans="2:29" s="91" customFormat="1" ht="15.75" customHeight="1">
      <c r="B38" s="163"/>
      <c r="C38" s="164" t="s">
        <v>13</v>
      </c>
      <c r="D38" s="165"/>
      <c r="E38" s="169"/>
      <c r="F38" s="167" t="s">
        <v>13</v>
      </c>
      <c r="G38" s="152">
        <f t="shared" si="10"/>
        <v>11</v>
      </c>
      <c r="H38" s="152">
        <f t="shared" si="0"/>
        <v>5.5</v>
      </c>
      <c r="I38" s="152">
        <f t="shared" si="1"/>
        <v>52</v>
      </c>
      <c r="J38" s="153"/>
      <c r="K38" s="145"/>
      <c r="L38" s="146" t="s">
        <v>13</v>
      </c>
      <c r="M38" s="147" t="s">
        <v>13</v>
      </c>
      <c r="N38" s="154">
        <f t="shared" si="11"/>
        <v>0</v>
      </c>
      <c r="O38" s="154">
        <f t="shared" si="2"/>
        <v>0</v>
      </c>
      <c r="P38" s="155">
        <f t="shared" si="3"/>
        <v>0</v>
      </c>
      <c r="Q38" s="94"/>
      <c r="R38" s="159">
        <f t="shared" si="4"/>
        <v>0</v>
      </c>
      <c r="S38" s="154">
        <f t="shared" si="12"/>
        <v>0</v>
      </c>
      <c r="T38" s="159">
        <f t="shared" si="5"/>
        <v>0</v>
      </c>
      <c r="U38" s="159">
        <f t="shared" si="6"/>
        <v>0</v>
      </c>
      <c r="V38" s="160">
        <f t="shared" si="16"/>
        <v>0</v>
      </c>
      <c r="W38" s="159">
        <f t="shared" si="14"/>
        <v>0</v>
      </c>
      <c r="X38" s="160">
        <f t="shared" si="15"/>
        <v>0</v>
      </c>
      <c r="Y38" s="95"/>
      <c r="Z38" s="161" t="str">
        <f t="shared" si="7"/>
        <v>–</v>
      </c>
      <c r="AA38" s="162" t="str">
        <f t="shared" si="8"/>
        <v>–</v>
      </c>
      <c r="AB38" s="162" t="str">
        <f t="shared" si="9"/>
        <v>–</v>
      </c>
      <c r="AC38" s="92"/>
    </row>
    <row r="39" spans="2:29" s="91" customFormat="1" ht="15.75" customHeight="1">
      <c r="B39" s="163"/>
      <c r="C39" s="164" t="s">
        <v>13</v>
      </c>
      <c r="D39" s="165"/>
      <c r="E39" s="169"/>
      <c r="F39" s="167" t="s">
        <v>13</v>
      </c>
      <c r="G39" s="152">
        <f t="shared" si="10"/>
        <v>11</v>
      </c>
      <c r="H39" s="152">
        <f t="shared" si="0"/>
        <v>5.5</v>
      </c>
      <c r="I39" s="152">
        <f t="shared" si="1"/>
        <v>52</v>
      </c>
      <c r="J39" s="153"/>
      <c r="K39" s="145"/>
      <c r="L39" s="146" t="s">
        <v>13</v>
      </c>
      <c r="M39" s="147" t="s">
        <v>13</v>
      </c>
      <c r="N39" s="154">
        <f t="shared" si="11"/>
        <v>0</v>
      </c>
      <c r="O39" s="154">
        <f t="shared" si="2"/>
        <v>0</v>
      </c>
      <c r="P39" s="155">
        <f t="shared" si="3"/>
        <v>0</v>
      </c>
      <c r="Q39" s="94"/>
      <c r="R39" s="159">
        <f t="shared" si="4"/>
        <v>0</v>
      </c>
      <c r="S39" s="154">
        <f t="shared" si="12"/>
        <v>0</v>
      </c>
      <c r="T39" s="159">
        <f t="shared" si="5"/>
        <v>0</v>
      </c>
      <c r="U39" s="159">
        <f t="shared" si="6"/>
        <v>0</v>
      </c>
      <c r="V39" s="160">
        <f t="shared" si="16"/>
        <v>0</v>
      </c>
      <c r="W39" s="159">
        <f t="shared" si="14"/>
        <v>0</v>
      </c>
      <c r="X39" s="160">
        <f t="shared" si="15"/>
        <v>0</v>
      </c>
      <c r="Y39" s="95"/>
      <c r="Z39" s="161" t="str">
        <f t="shared" si="7"/>
        <v>–</v>
      </c>
      <c r="AA39" s="162" t="str">
        <f t="shared" si="8"/>
        <v>–</v>
      </c>
      <c r="AB39" s="162" t="str">
        <f t="shared" si="9"/>
        <v>–</v>
      </c>
      <c r="AC39" s="92"/>
    </row>
    <row r="40" spans="2:29" ht="15.75" customHeight="1">
      <c r="B40" s="170"/>
      <c r="C40" s="164" t="s">
        <v>13</v>
      </c>
      <c r="D40" s="171"/>
      <c r="E40" s="172"/>
      <c r="F40" s="167" t="s">
        <v>13</v>
      </c>
      <c r="G40" s="152">
        <f t="shared" si="10"/>
        <v>11</v>
      </c>
      <c r="H40" s="152">
        <f t="shared" si="0"/>
        <v>5.5</v>
      </c>
      <c r="I40" s="152">
        <f t="shared" si="1"/>
        <v>52</v>
      </c>
      <c r="J40" s="173"/>
      <c r="K40" s="145"/>
      <c r="L40" s="146" t="s">
        <v>13</v>
      </c>
      <c r="M40" s="147" t="s">
        <v>13</v>
      </c>
      <c r="N40" s="154">
        <f t="shared" si="11"/>
        <v>0</v>
      </c>
      <c r="O40" s="154">
        <f t="shared" si="2"/>
        <v>0</v>
      </c>
      <c r="P40" s="155">
        <f t="shared" si="3"/>
        <v>0</v>
      </c>
      <c r="Q40" s="94"/>
      <c r="R40" s="159">
        <f t="shared" si="4"/>
        <v>0</v>
      </c>
      <c r="S40" s="154">
        <f t="shared" si="12"/>
        <v>0</v>
      </c>
      <c r="T40" s="159">
        <f t="shared" si="5"/>
        <v>0</v>
      </c>
      <c r="U40" s="159">
        <f t="shared" si="6"/>
        <v>0</v>
      </c>
      <c r="V40" s="160">
        <f t="shared" si="16"/>
        <v>0</v>
      </c>
      <c r="W40" s="159">
        <f t="shared" si="14"/>
        <v>0</v>
      </c>
      <c r="X40" s="160">
        <f t="shared" si="15"/>
        <v>0</v>
      </c>
      <c r="Y40" s="95"/>
      <c r="Z40" s="161" t="str">
        <f t="shared" si="7"/>
        <v>–</v>
      </c>
      <c r="AA40" s="162" t="str">
        <f t="shared" si="8"/>
        <v>–</v>
      </c>
      <c r="AB40" s="162" t="str">
        <f t="shared" si="9"/>
        <v>–</v>
      </c>
      <c r="AC40" s="41"/>
    </row>
    <row r="41" spans="2:29" ht="15.75" hidden="1" customHeight="1">
      <c r="B41" s="170"/>
      <c r="C41" s="164" t="s">
        <v>13</v>
      </c>
      <c r="D41" s="171"/>
      <c r="E41" s="172"/>
      <c r="F41" s="167" t="s">
        <v>13</v>
      </c>
      <c r="G41" s="152">
        <f t="shared" si="10"/>
        <v>11</v>
      </c>
      <c r="H41" s="152">
        <f t="shared" si="0"/>
        <v>5.5</v>
      </c>
      <c r="I41" s="152">
        <f t="shared" si="1"/>
        <v>52</v>
      </c>
      <c r="J41" s="173"/>
      <c r="K41" s="173"/>
      <c r="L41" s="146" t="s">
        <v>13</v>
      </c>
      <c r="M41" s="147" t="s">
        <v>13</v>
      </c>
      <c r="N41" s="154">
        <f t="shared" si="11"/>
        <v>0</v>
      </c>
      <c r="O41" s="154">
        <f t="shared" ref="O41:O58" si="17">D41*E41*($L$3*G41*H41*I41*J41+$L$4*(24*7-G41*H41)*I41*K41)/100000</f>
        <v>0</v>
      </c>
      <c r="P41" s="155">
        <f t="shared" ref="P41:P58" si="18">IF($O$59=0,"",O41/$O$59)</f>
        <v>0</v>
      </c>
      <c r="Q41" s="94"/>
      <c r="R41" s="159">
        <f t="shared" si="4"/>
        <v>0</v>
      </c>
      <c r="S41" s="154">
        <f t="shared" ref="S41:S58" si="19">G41*H41*I41*J41+(8760-G41*H41*I41)*K41</f>
        <v>0</v>
      </c>
      <c r="T41" s="159">
        <f t="shared" si="5"/>
        <v>0</v>
      </c>
      <c r="U41" s="159">
        <f t="shared" si="6"/>
        <v>0</v>
      </c>
      <c r="V41" s="160">
        <f t="shared" si="16"/>
        <v>0</v>
      </c>
      <c r="W41" s="159">
        <f t="shared" si="14"/>
        <v>0</v>
      </c>
      <c r="X41" s="160">
        <f t="shared" si="15"/>
        <v>0</v>
      </c>
      <c r="Y41" s="95"/>
      <c r="Z41" s="161" t="str">
        <f t="shared" si="7"/>
        <v>–</v>
      </c>
      <c r="AA41" s="162" t="str">
        <f t="shared" si="8"/>
        <v>–</v>
      </c>
      <c r="AB41" s="162" t="str">
        <f t="shared" si="9"/>
        <v>–</v>
      </c>
      <c r="AC41" s="41"/>
    </row>
    <row r="42" spans="2:29" ht="15.75" hidden="1" customHeight="1">
      <c r="B42" s="170"/>
      <c r="C42" s="164" t="s">
        <v>13</v>
      </c>
      <c r="D42" s="171"/>
      <c r="E42" s="172"/>
      <c r="F42" s="167" t="s">
        <v>13</v>
      </c>
      <c r="G42" s="152">
        <f t="shared" si="10"/>
        <v>11</v>
      </c>
      <c r="H42" s="152">
        <f t="shared" si="0"/>
        <v>5.5</v>
      </c>
      <c r="I42" s="152">
        <f t="shared" si="1"/>
        <v>52</v>
      </c>
      <c r="J42" s="173"/>
      <c r="K42" s="173"/>
      <c r="L42" s="146" t="s">
        <v>13</v>
      </c>
      <c r="M42" s="147" t="s">
        <v>13</v>
      </c>
      <c r="N42" s="154">
        <f t="shared" si="11"/>
        <v>0</v>
      </c>
      <c r="O42" s="154">
        <f t="shared" si="17"/>
        <v>0</v>
      </c>
      <c r="P42" s="155">
        <f t="shared" si="18"/>
        <v>0</v>
      </c>
      <c r="Q42" s="94"/>
      <c r="R42" s="159">
        <f t="shared" si="4"/>
        <v>0</v>
      </c>
      <c r="S42" s="154">
        <f t="shared" si="19"/>
        <v>0</v>
      </c>
      <c r="T42" s="159">
        <f t="shared" si="5"/>
        <v>0</v>
      </c>
      <c r="U42" s="159">
        <f t="shared" si="6"/>
        <v>0</v>
      </c>
      <c r="V42" s="160">
        <f t="shared" si="16"/>
        <v>0</v>
      </c>
      <c r="W42" s="159">
        <f t="shared" si="14"/>
        <v>0</v>
      </c>
      <c r="X42" s="160">
        <f t="shared" si="15"/>
        <v>0</v>
      </c>
      <c r="Y42" s="95"/>
      <c r="Z42" s="161" t="str">
        <f t="shared" si="7"/>
        <v>–</v>
      </c>
      <c r="AA42" s="162" t="str">
        <f t="shared" si="8"/>
        <v>–</v>
      </c>
      <c r="AB42" s="162" t="str">
        <f t="shared" si="9"/>
        <v>–</v>
      </c>
      <c r="AC42" s="41"/>
    </row>
    <row r="43" spans="2:29" ht="15.75" hidden="1" customHeight="1">
      <c r="B43" s="170"/>
      <c r="C43" s="164" t="s">
        <v>13</v>
      </c>
      <c r="D43" s="171"/>
      <c r="E43" s="172"/>
      <c r="F43" s="167" t="s">
        <v>13</v>
      </c>
      <c r="G43" s="152">
        <f t="shared" si="10"/>
        <v>11</v>
      </c>
      <c r="H43" s="152">
        <f t="shared" si="0"/>
        <v>5.5</v>
      </c>
      <c r="I43" s="152">
        <f t="shared" si="1"/>
        <v>52</v>
      </c>
      <c r="J43" s="173"/>
      <c r="K43" s="173"/>
      <c r="L43" s="146" t="s">
        <v>13</v>
      </c>
      <c r="M43" s="147" t="s">
        <v>13</v>
      </c>
      <c r="N43" s="154">
        <f t="shared" si="11"/>
        <v>0</v>
      </c>
      <c r="O43" s="154">
        <f t="shared" si="17"/>
        <v>0</v>
      </c>
      <c r="P43" s="155">
        <f t="shared" si="18"/>
        <v>0</v>
      </c>
      <c r="Q43" s="94"/>
      <c r="R43" s="159">
        <f t="shared" si="4"/>
        <v>0</v>
      </c>
      <c r="S43" s="154">
        <f t="shared" si="19"/>
        <v>0</v>
      </c>
      <c r="T43" s="159">
        <f t="shared" si="5"/>
        <v>0</v>
      </c>
      <c r="U43" s="159">
        <f t="shared" si="6"/>
        <v>0</v>
      </c>
      <c r="V43" s="160">
        <f t="shared" si="16"/>
        <v>0</v>
      </c>
      <c r="W43" s="159">
        <f t="shared" si="14"/>
        <v>0</v>
      </c>
      <c r="X43" s="160">
        <f t="shared" si="15"/>
        <v>0</v>
      </c>
      <c r="Y43" s="95"/>
      <c r="Z43" s="161" t="str">
        <f t="shared" si="7"/>
        <v>–</v>
      </c>
      <c r="AA43" s="162" t="str">
        <f t="shared" si="8"/>
        <v>–</v>
      </c>
      <c r="AB43" s="162" t="str">
        <f t="shared" si="9"/>
        <v>–</v>
      </c>
      <c r="AC43" s="41"/>
    </row>
    <row r="44" spans="2:29" ht="15.75" hidden="1" customHeight="1">
      <c r="B44" s="170"/>
      <c r="C44" s="164" t="s">
        <v>13</v>
      </c>
      <c r="D44" s="171"/>
      <c r="E44" s="172"/>
      <c r="F44" s="167" t="s">
        <v>13</v>
      </c>
      <c r="G44" s="152">
        <f t="shared" si="10"/>
        <v>11</v>
      </c>
      <c r="H44" s="152">
        <f t="shared" si="0"/>
        <v>5.5</v>
      </c>
      <c r="I44" s="152">
        <f t="shared" si="1"/>
        <v>52</v>
      </c>
      <c r="J44" s="173"/>
      <c r="K44" s="173"/>
      <c r="L44" s="146" t="s">
        <v>13</v>
      </c>
      <c r="M44" s="147" t="s">
        <v>13</v>
      </c>
      <c r="N44" s="154">
        <f t="shared" si="11"/>
        <v>0</v>
      </c>
      <c r="O44" s="154">
        <f t="shared" si="17"/>
        <v>0</v>
      </c>
      <c r="P44" s="155">
        <f t="shared" si="18"/>
        <v>0</v>
      </c>
      <c r="Q44" s="94"/>
      <c r="R44" s="159">
        <f t="shared" si="4"/>
        <v>0</v>
      </c>
      <c r="S44" s="154">
        <f t="shared" si="19"/>
        <v>0</v>
      </c>
      <c r="T44" s="159">
        <f t="shared" si="5"/>
        <v>0</v>
      </c>
      <c r="U44" s="159">
        <f t="shared" si="6"/>
        <v>0</v>
      </c>
      <c r="V44" s="160">
        <f t="shared" si="16"/>
        <v>0</v>
      </c>
      <c r="W44" s="159">
        <f t="shared" si="14"/>
        <v>0</v>
      </c>
      <c r="X44" s="160">
        <f t="shared" si="15"/>
        <v>0</v>
      </c>
      <c r="Y44" s="95"/>
      <c r="Z44" s="161" t="str">
        <f t="shared" si="7"/>
        <v>–</v>
      </c>
      <c r="AA44" s="162" t="str">
        <f t="shared" si="8"/>
        <v>–</v>
      </c>
      <c r="AB44" s="162" t="str">
        <f t="shared" si="9"/>
        <v>–</v>
      </c>
      <c r="AC44" s="41"/>
    </row>
    <row r="45" spans="2:29" ht="15.75" hidden="1" customHeight="1">
      <c r="B45" s="170"/>
      <c r="C45" s="164" t="s">
        <v>13</v>
      </c>
      <c r="D45" s="171"/>
      <c r="E45" s="172"/>
      <c r="F45" s="167" t="s">
        <v>13</v>
      </c>
      <c r="G45" s="152">
        <f t="shared" si="10"/>
        <v>11</v>
      </c>
      <c r="H45" s="152">
        <f t="shared" si="0"/>
        <v>5.5</v>
      </c>
      <c r="I45" s="152">
        <f t="shared" si="1"/>
        <v>52</v>
      </c>
      <c r="J45" s="173"/>
      <c r="K45" s="173"/>
      <c r="L45" s="146" t="s">
        <v>13</v>
      </c>
      <c r="M45" s="147" t="s">
        <v>13</v>
      </c>
      <c r="N45" s="154">
        <f t="shared" si="11"/>
        <v>0</v>
      </c>
      <c r="O45" s="154">
        <f t="shared" si="17"/>
        <v>0</v>
      </c>
      <c r="P45" s="155">
        <f t="shared" si="18"/>
        <v>0</v>
      </c>
      <c r="Q45" s="94"/>
      <c r="R45" s="159">
        <f t="shared" si="4"/>
        <v>0</v>
      </c>
      <c r="S45" s="154">
        <f t="shared" si="19"/>
        <v>0</v>
      </c>
      <c r="T45" s="159">
        <f t="shared" si="5"/>
        <v>0</v>
      </c>
      <c r="U45" s="159">
        <f t="shared" si="6"/>
        <v>0</v>
      </c>
      <c r="V45" s="160">
        <f t="shared" si="16"/>
        <v>0</v>
      </c>
      <c r="W45" s="159">
        <f t="shared" si="14"/>
        <v>0</v>
      </c>
      <c r="X45" s="160">
        <f t="shared" si="15"/>
        <v>0</v>
      </c>
      <c r="Y45" s="95"/>
      <c r="Z45" s="161" t="str">
        <f t="shared" si="7"/>
        <v>–</v>
      </c>
      <c r="AA45" s="162" t="str">
        <f t="shared" si="8"/>
        <v>–</v>
      </c>
      <c r="AB45" s="162" t="str">
        <f t="shared" si="9"/>
        <v>–</v>
      </c>
      <c r="AC45" s="41"/>
    </row>
    <row r="46" spans="2:29" ht="15.75" hidden="1" customHeight="1">
      <c r="B46" s="170"/>
      <c r="C46" s="164" t="s">
        <v>13</v>
      </c>
      <c r="D46" s="171"/>
      <c r="E46" s="172"/>
      <c r="F46" s="167" t="s">
        <v>13</v>
      </c>
      <c r="G46" s="152">
        <f t="shared" si="10"/>
        <v>11</v>
      </c>
      <c r="H46" s="152">
        <f t="shared" si="0"/>
        <v>5.5</v>
      </c>
      <c r="I46" s="152">
        <f t="shared" si="1"/>
        <v>52</v>
      </c>
      <c r="J46" s="173"/>
      <c r="K46" s="173"/>
      <c r="L46" s="146" t="s">
        <v>13</v>
      </c>
      <c r="M46" s="147" t="s">
        <v>13</v>
      </c>
      <c r="N46" s="154">
        <f t="shared" si="11"/>
        <v>0</v>
      </c>
      <c r="O46" s="154">
        <f t="shared" si="17"/>
        <v>0</v>
      </c>
      <c r="P46" s="155">
        <f t="shared" si="18"/>
        <v>0</v>
      </c>
      <c r="Q46" s="94"/>
      <c r="R46" s="159">
        <f t="shared" si="4"/>
        <v>0</v>
      </c>
      <c r="S46" s="154">
        <f t="shared" si="19"/>
        <v>0</v>
      </c>
      <c r="T46" s="159">
        <f t="shared" si="5"/>
        <v>0</v>
      </c>
      <c r="U46" s="159">
        <f t="shared" si="6"/>
        <v>0</v>
      </c>
      <c r="V46" s="160">
        <f t="shared" si="16"/>
        <v>0</v>
      </c>
      <c r="W46" s="159">
        <f t="shared" si="14"/>
        <v>0</v>
      </c>
      <c r="X46" s="160">
        <f t="shared" si="15"/>
        <v>0</v>
      </c>
      <c r="Y46" s="95"/>
      <c r="Z46" s="161" t="str">
        <f t="shared" si="7"/>
        <v>–</v>
      </c>
      <c r="AA46" s="162" t="str">
        <f t="shared" si="8"/>
        <v>–</v>
      </c>
      <c r="AB46" s="162" t="str">
        <f t="shared" si="9"/>
        <v>–</v>
      </c>
      <c r="AC46" s="41"/>
    </row>
    <row r="47" spans="2:29" ht="15.75" hidden="1" customHeight="1">
      <c r="B47" s="170"/>
      <c r="C47" s="164" t="s">
        <v>13</v>
      </c>
      <c r="D47" s="171"/>
      <c r="E47" s="172"/>
      <c r="F47" s="167" t="s">
        <v>13</v>
      </c>
      <c r="G47" s="152">
        <f t="shared" si="10"/>
        <v>11</v>
      </c>
      <c r="H47" s="152">
        <f t="shared" si="0"/>
        <v>5.5</v>
      </c>
      <c r="I47" s="152">
        <f t="shared" si="1"/>
        <v>52</v>
      </c>
      <c r="J47" s="173"/>
      <c r="K47" s="173"/>
      <c r="L47" s="146" t="s">
        <v>13</v>
      </c>
      <c r="M47" s="147" t="s">
        <v>13</v>
      </c>
      <c r="N47" s="154">
        <f t="shared" si="11"/>
        <v>0</v>
      </c>
      <c r="O47" s="154">
        <f t="shared" si="17"/>
        <v>0</v>
      </c>
      <c r="P47" s="155">
        <f t="shared" si="18"/>
        <v>0</v>
      </c>
      <c r="Q47" s="94"/>
      <c r="R47" s="159">
        <f t="shared" si="4"/>
        <v>0</v>
      </c>
      <c r="S47" s="154">
        <f t="shared" si="19"/>
        <v>0</v>
      </c>
      <c r="T47" s="159">
        <f t="shared" si="5"/>
        <v>0</v>
      </c>
      <c r="U47" s="159">
        <f t="shared" si="6"/>
        <v>0</v>
      </c>
      <c r="V47" s="160">
        <f t="shared" si="16"/>
        <v>0</v>
      </c>
      <c r="W47" s="159">
        <f t="shared" si="14"/>
        <v>0</v>
      </c>
      <c r="X47" s="160">
        <f t="shared" si="15"/>
        <v>0</v>
      </c>
      <c r="Y47" s="95"/>
      <c r="Z47" s="161" t="str">
        <f t="shared" si="7"/>
        <v>–</v>
      </c>
      <c r="AA47" s="162" t="str">
        <f t="shared" si="8"/>
        <v>–</v>
      </c>
      <c r="AB47" s="162" t="str">
        <f t="shared" si="9"/>
        <v>–</v>
      </c>
      <c r="AC47" s="41"/>
    </row>
    <row r="48" spans="2:29" ht="15.75" hidden="1" customHeight="1">
      <c r="B48" s="170"/>
      <c r="C48" s="164" t="s">
        <v>13</v>
      </c>
      <c r="D48" s="171"/>
      <c r="E48" s="172"/>
      <c r="F48" s="167" t="s">
        <v>13</v>
      </c>
      <c r="G48" s="152">
        <f t="shared" si="10"/>
        <v>11</v>
      </c>
      <c r="H48" s="152">
        <f t="shared" si="0"/>
        <v>5.5</v>
      </c>
      <c r="I48" s="152">
        <f t="shared" si="1"/>
        <v>52</v>
      </c>
      <c r="J48" s="173"/>
      <c r="K48" s="173"/>
      <c r="L48" s="146" t="s">
        <v>13</v>
      </c>
      <c r="M48" s="147" t="s">
        <v>13</v>
      </c>
      <c r="N48" s="154">
        <f t="shared" si="11"/>
        <v>0</v>
      </c>
      <c r="O48" s="154">
        <f t="shared" si="17"/>
        <v>0</v>
      </c>
      <c r="P48" s="155">
        <f t="shared" si="18"/>
        <v>0</v>
      </c>
      <c r="Q48" s="94"/>
      <c r="R48" s="159">
        <f t="shared" si="4"/>
        <v>0</v>
      </c>
      <c r="S48" s="154">
        <f t="shared" si="19"/>
        <v>0</v>
      </c>
      <c r="T48" s="159">
        <f t="shared" si="5"/>
        <v>0</v>
      </c>
      <c r="U48" s="159">
        <f t="shared" si="6"/>
        <v>0</v>
      </c>
      <c r="V48" s="160">
        <f t="shared" si="16"/>
        <v>0</v>
      </c>
      <c r="W48" s="159">
        <f t="shared" si="14"/>
        <v>0</v>
      </c>
      <c r="X48" s="160">
        <f t="shared" si="15"/>
        <v>0</v>
      </c>
      <c r="Y48" s="95"/>
      <c r="Z48" s="161" t="str">
        <f t="shared" si="7"/>
        <v>–</v>
      </c>
      <c r="AA48" s="162" t="str">
        <f t="shared" si="8"/>
        <v>–</v>
      </c>
      <c r="AB48" s="162" t="str">
        <f t="shared" si="9"/>
        <v>–</v>
      </c>
      <c r="AC48" s="41"/>
    </row>
    <row r="49" spans="2:32" ht="15.75" hidden="1" customHeight="1">
      <c r="B49" s="170"/>
      <c r="C49" s="164" t="s">
        <v>13</v>
      </c>
      <c r="D49" s="171"/>
      <c r="E49" s="172"/>
      <c r="F49" s="167" t="s">
        <v>13</v>
      </c>
      <c r="G49" s="152">
        <f t="shared" si="10"/>
        <v>11</v>
      </c>
      <c r="H49" s="152">
        <f t="shared" si="0"/>
        <v>5.5</v>
      </c>
      <c r="I49" s="152">
        <f t="shared" si="1"/>
        <v>52</v>
      </c>
      <c r="J49" s="173"/>
      <c r="K49" s="173"/>
      <c r="L49" s="146" t="s">
        <v>13</v>
      </c>
      <c r="M49" s="147" t="s">
        <v>13</v>
      </c>
      <c r="N49" s="154">
        <f t="shared" si="11"/>
        <v>0</v>
      </c>
      <c r="O49" s="154">
        <f t="shared" si="17"/>
        <v>0</v>
      </c>
      <c r="P49" s="155">
        <f t="shared" si="18"/>
        <v>0</v>
      </c>
      <c r="Q49" s="94"/>
      <c r="R49" s="159">
        <f t="shared" si="4"/>
        <v>0</v>
      </c>
      <c r="S49" s="154">
        <f t="shared" si="19"/>
        <v>0</v>
      </c>
      <c r="T49" s="159">
        <f t="shared" si="5"/>
        <v>0</v>
      </c>
      <c r="U49" s="159">
        <f t="shared" si="6"/>
        <v>0</v>
      </c>
      <c r="V49" s="160">
        <f t="shared" si="16"/>
        <v>0</v>
      </c>
      <c r="W49" s="159">
        <f t="shared" si="14"/>
        <v>0</v>
      </c>
      <c r="X49" s="160">
        <f t="shared" si="15"/>
        <v>0</v>
      </c>
      <c r="Y49" s="95"/>
      <c r="Z49" s="161" t="str">
        <f t="shared" si="7"/>
        <v>–</v>
      </c>
      <c r="AA49" s="162" t="str">
        <f t="shared" si="8"/>
        <v>–</v>
      </c>
      <c r="AB49" s="162" t="str">
        <f t="shared" si="9"/>
        <v>–</v>
      </c>
      <c r="AC49" s="41"/>
    </row>
    <row r="50" spans="2:32" ht="15.75" hidden="1" customHeight="1">
      <c r="B50" s="170"/>
      <c r="C50" s="164" t="s">
        <v>13</v>
      </c>
      <c r="D50" s="171"/>
      <c r="E50" s="172"/>
      <c r="F50" s="167" t="s">
        <v>13</v>
      </c>
      <c r="G50" s="152">
        <f t="shared" si="10"/>
        <v>11</v>
      </c>
      <c r="H50" s="152">
        <f t="shared" si="0"/>
        <v>5.5</v>
      </c>
      <c r="I50" s="152">
        <f t="shared" si="1"/>
        <v>52</v>
      </c>
      <c r="J50" s="173"/>
      <c r="K50" s="173"/>
      <c r="L50" s="146" t="s">
        <v>13</v>
      </c>
      <c r="M50" s="147" t="s">
        <v>13</v>
      </c>
      <c r="N50" s="154">
        <f t="shared" si="11"/>
        <v>0</v>
      </c>
      <c r="O50" s="154">
        <f t="shared" si="17"/>
        <v>0</v>
      </c>
      <c r="P50" s="155">
        <f t="shared" si="18"/>
        <v>0</v>
      </c>
      <c r="Q50" s="94"/>
      <c r="R50" s="159">
        <f t="shared" si="4"/>
        <v>0</v>
      </c>
      <c r="S50" s="154">
        <f t="shared" si="19"/>
        <v>0</v>
      </c>
      <c r="T50" s="159">
        <f t="shared" si="5"/>
        <v>0</v>
      </c>
      <c r="U50" s="159">
        <f t="shared" si="6"/>
        <v>0</v>
      </c>
      <c r="V50" s="160">
        <f t="shared" si="16"/>
        <v>0</v>
      </c>
      <c r="W50" s="159">
        <f t="shared" si="14"/>
        <v>0</v>
      </c>
      <c r="X50" s="160">
        <f t="shared" si="15"/>
        <v>0</v>
      </c>
      <c r="Y50" s="95"/>
      <c r="Z50" s="161" t="str">
        <f t="shared" si="7"/>
        <v>–</v>
      </c>
      <c r="AA50" s="162" t="str">
        <f t="shared" si="8"/>
        <v>–</v>
      </c>
      <c r="AB50" s="162" t="str">
        <f t="shared" si="9"/>
        <v>–</v>
      </c>
      <c r="AC50" s="41"/>
    </row>
    <row r="51" spans="2:32" ht="15.75" hidden="1" customHeight="1">
      <c r="B51" s="170"/>
      <c r="C51" s="164" t="s">
        <v>13</v>
      </c>
      <c r="D51" s="171"/>
      <c r="E51" s="172"/>
      <c r="F51" s="167" t="s">
        <v>13</v>
      </c>
      <c r="G51" s="152">
        <f t="shared" si="10"/>
        <v>11</v>
      </c>
      <c r="H51" s="152">
        <f t="shared" si="0"/>
        <v>5.5</v>
      </c>
      <c r="I51" s="152">
        <f t="shared" si="1"/>
        <v>52</v>
      </c>
      <c r="J51" s="173"/>
      <c r="K51" s="173"/>
      <c r="L51" s="146" t="s">
        <v>13</v>
      </c>
      <c r="M51" s="147" t="s">
        <v>13</v>
      </c>
      <c r="N51" s="154">
        <f t="shared" si="11"/>
        <v>0</v>
      </c>
      <c r="O51" s="154">
        <f t="shared" si="17"/>
        <v>0</v>
      </c>
      <c r="P51" s="155">
        <f t="shared" si="18"/>
        <v>0</v>
      </c>
      <c r="Q51" s="94"/>
      <c r="R51" s="159">
        <f t="shared" si="4"/>
        <v>0</v>
      </c>
      <c r="S51" s="154">
        <f t="shared" si="19"/>
        <v>0</v>
      </c>
      <c r="T51" s="159">
        <f t="shared" si="5"/>
        <v>0</v>
      </c>
      <c r="U51" s="159">
        <f t="shared" si="6"/>
        <v>0</v>
      </c>
      <c r="V51" s="160">
        <f t="shared" si="16"/>
        <v>0</v>
      </c>
      <c r="W51" s="159">
        <f t="shared" si="14"/>
        <v>0</v>
      </c>
      <c r="X51" s="160">
        <f t="shared" si="15"/>
        <v>0</v>
      </c>
      <c r="Y51" s="95"/>
      <c r="Z51" s="161" t="str">
        <f t="shared" si="7"/>
        <v>–</v>
      </c>
      <c r="AA51" s="162" t="str">
        <f t="shared" si="8"/>
        <v>–</v>
      </c>
      <c r="AB51" s="162" t="str">
        <f t="shared" si="9"/>
        <v>–</v>
      </c>
      <c r="AC51" s="41"/>
    </row>
    <row r="52" spans="2:32" ht="15.75" hidden="1" customHeight="1">
      <c r="B52" s="170"/>
      <c r="C52" s="164" t="s">
        <v>13</v>
      </c>
      <c r="D52" s="171"/>
      <c r="E52" s="172"/>
      <c r="F52" s="167" t="s">
        <v>13</v>
      </c>
      <c r="G52" s="152">
        <f t="shared" si="10"/>
        <v>11</v>
      </c>
      <c r="H52" s="152">
        <f t="shared" si="0"/>
        <v>5.5</v>
      </c>
      <c r="I52" s="152">
        <f t="shared" si="1"/>
        <v>52</v>
      </c>
      <c r="J52" s="173"/>
      <c r="K52" s="173"/>
      <c r="L52" s="146" t="s">
        <v>13</v>
      </c>
      <c r="M52" s="147" t="s">
        <v>13</v>
      </c>
      <c r="N52" s="154">
        <f t="shared" si="11"/>
        <v>0</v>
      </c>
      <c r="O52" s="154">
        <f t="shared" si="17"/>
        <v>0</v>
      </c>
      <c r="P52" s="155">
        <f t="shared" si="18"/>
        <v>0</v>
      </c>
      <c r="Q52" s="94"/>
      <c r="R52" s="159">
        <f t="shared" si="4"/>
        <v>0</v>
      </c>
      <c r="S52" s="154">
        <f t="shared" si="19"/>
        <v>0</v>
      </c>
      <c r="T52" s="159">
        <f t="shared" si="5"/>
        <v>0</v>
      </c>
      <c r="U52" s="159">
        <f t="shared" si="6"/>
        <v>0</v>
      </c>
      <c r="V52" s="160">
        <f t="shared" si="16"/>
        <v>0</v>
      </c>
      <c r="W52" s="159">
        <f t="shared" si="14"/>
        <v>0</v>
      </c>
      <c r="X52" s="160">
        <f t="shared" si="15"/>
        <v>0</v>
      </c>
      <c r="Y52" s="95"/>
      <c r="Z52" s="161" t="str">
        <f t="shared" si="7"/>
        <v>–</v>
      </c>
      <c r="AA52" s="162" t="str">
        <f t="shared" si="8"/>
        <v>–</v>
      </c>
      <c r="AB52" s="162" t="str">
        <f t="shared" si="9"/>
        <v>–</v>
      </c>
      <c r="AC52" s="41"/>
    </row>
    <row r="53" spans="2:32" ht="15.75" hidden="1" customHeight="1">
      <c r="B53" s="170"/>
      <c r="C53" s="164" t="s">
        <v>13</v>
      </c>
      <c r="D53" s="171"/>
      <c r="E53" s="172"/>
      <c r="F53" s="167" t="s">
        <v>13</v>
      </c>
      <c r="G53" s="152">
        <f t="shared" si="10"/>
        <v>11</v>
      </c>
      <c r="H53" s="152">
        <f t="shared" si="0"/>
        <v>5.5</v>
      </c>
      <c r="I53" s="152">
        <f t="shared" si="1"/>
        <v>52</v>
      </c>
      <c r="J53" s="173"/>
      <c r="K53" s="173"/>
      <c r="L53" s="146" t="s">
        <v>13</v>
      </c>
      <c r="M53" s="147" t="s">
        <v>13</v>
      </c>
      <c r="N53" s="154">
        <f t="shared" si="11"/>
        <v>0</v>
      </c>
      <c r="O53" s="154">
        <f t="shared" si="17"/>
        <v>0</v>
      </c>
      <c r="P53" s="155">
        <f t="shared" si="18"/>
        <v>0</v>
      </c>
      <c r="Q53" s="94"/>
      <c r="R53" s="159">
        <f t="shared" si="4"/>
        <v>0</v>
      </c>
      <c r="S53" s="154">
        <f t="shared" si="19"/>
        <v>0</v>
      </c>
      <c r="T53" s="159">
        <f t="shared" si="5"/>
        <v>0</v>
      </c>
      <c r="U53" s="159">
        <f t="shared" si="6"/>
        <v>0</v>
      </c>
      <c r="V53" s="160">
        <f t="shared" si="16"/>
        <v>0</v>
      </c>
      <c r="W53" s="159">
        <f t="shared" si="14"/>
        <v>0</v>
      </c>
      <c r="X53" s="160">
        <f t="shared" si="15"/>
        <v>0</v>
      </c>
      <c r="Y53" s="95"/>
      <c r="Z53" s="161" t="str">
        <f t="shared" si="7"/>
        <v>–</v>
      </c>
      <c r="AA53" s="162" t="str">
        <f t="shared" si="8"/>
        <v>–</v>
      </c>
      <c r="AB53" s="162" t="str">
        <f t="shared" si="9"/>
        <v>–</v>
      </c>
      <c r="AC53" s="41"/>
    </row>
    <row r="54" spans="2:32" ht="15.75" hidden="1" customHeight="1">
      <c r="B54" s="170"/>
      <c r="C54" s="164" t="s">
        <v>13</v>
      </c>
      <c r="D54" s="171"/>
      <c r="E54" s="172"/>
      <c r="F54" s="167" t="s">
        <v>13</v>
      </c>
      <c r="G54" s="152">
        <f t="shared" si="10"/>
        <v>11</v>
      </c>
      <c r="H54" s="152">
        <f t="shared" si="0"/>
        <v>5.5</v>
      </c>
      <c r="I54" s="152">
        <f t="shared" si="1"/>
        <v>52</v>
      </c>
      <c r="J54" s="173"/>
      <c r="K54" s="173"/>
      <c r="L54" s="146" t="s">
        <v>13</v>
      </c>
      <c r="M54" s="147" t="s">
        <v>13</v>
      </c>
      <c r="N54" s="154">
        <f t="shared" si="11"/>
        <v>0</v>
      </c>
      <c r="O54" s="154">
        <f t="shared" si="17"/>
        <v>0</v>
      </c>
      <c r="P54" s="155">
        <f t="shared" si="18"/>
        <v>0</v>
      </c>
      <c r="Q54" s="94"/>
      <c r="R54" s="159">
        <f t="shared" si="4"/>
        <v>0</v>
      </c>
      <c r="S54" s="154">
        <f t="shared" si="19"/>
        <v>0</v>
      </c>
      <c r="T54" s="159">
        <f t="shared" si="5"/>
        <v>0</v>
      </c>
      <c r="U54" s="159">
        <f t="shared" si="6"/>
        <v>0</v>
      </c>
      <c r="V54" s="160">
        <f t="shared" si="16"/>
        <v>0</v>
      </c>
      <c r="W54" s="159">
        <f t="shared" si="14"/>
        <v>0</v>
      </c>
      <c r="X54" s="160">
        <f t="shared" si="15"/>
        <v>0</v>
      </c>
      <c r="Y54" s="95"/>
      <c r="Z54" s="161" t="str">
        <f t="shared" si="7"/>
        <v>–</v>
      </c>
      <c r="AA54" s="162" t="str">
        <f t="shared" si="8"/>
        <v>–</v>
      </c>
      <c r="AB54" s="162" t="str">
        <f t="shared" si="9"/>
        <v>–</v>
      </c>
      <c r="AC54" s="41"/>
    </row>
    <row r="55" spans="2:32" ht="15.75" hidden="1" customHeight="1">
      <c r="B55" s="170"/>
      <c r="C55" s="164" t="s">
        <v>13</v>
      </c>
      <c r="D55" s="171"/>
      <c r="E55" s="172"/>
      <c r="F55" s="167" t="s">
        <v>13</v>
      </c>
      <c r="G55" s="152">
        <f t="shared" si="10"/>
        <v>11</v>
      </c>
      <c r="H55" s="152">
        <f t="shared" si="0"/>
        <v>5.5</v>
      </c>
      <c r="I55" s="152">
        <f t="shared" si="1"/>
        <v>52</v>
      </c>
      <c r="J55" s="173"/>
      <c r="K55" s="173"/>
      <c r="L55" s="146" t="s">
        <v>13</v>
      </c>
      <c r="M55" s="147" t="s">
        <v>13</v>
      </c>
      <c r="N55" s="154">
        <f t="shared" si="11"/>
        <v>0</v>
      </c>
      <c r="O55" s="154">
        <f t="shared" si="17"/>
        <v>0</v>
      </c>
      <c r="P55" s="155">
        <f t="shared" si="18"/>
        <v>0</v>
      </c>
      <c r="Q55" s="94"/>
      <c r="R55" s="159">
        <f t="shared" si="4"/>
        <v>0</v>
      </c>
      <c r="S55" s="154">
        <f t="shared" si="19"/>
        <v>0</v>
      </c>
      <c r="T55" s="159">
        <f t="shared" si="5"/>
        <v>0</v>
      </c>
      <c r="U55" s="159">
        <f t="shared" si="6"/>
        <v>0</v>
      </c>
      <c r="V55" s="160">
        <f t="shared" si="16"/>
        <v>0</v>
      </c>
      <c r="W55" s="159">
        <f t="shared" si="14"/>
        <v>0</v>
      </c>
      <c r="X55" s="160">
        <f t="shared" si="15"/>
        <v>0</v>
      </c>
      <c r="Y55" s="95"/>
      <c r="Z55" s="161" t="str">
        <f t="shared" si="7"/>
        <v>–</v>
      </c>
      <c r="AA55" s="162" t="str">
        <f t="shared" si="8"/>
        <v>–</v>
      </c>
      <c r="AB55" s="162" t="str">
        <f t="shared" si="9"/>
        <v>–</v>
      </c>
      <c r="AC55" s="41"/>
    </row>
    <row r="56" spans="2:32" ht="15.75" hidden="1" customHeight="1">
      <c r="B56" s="170"/>
      <c r="C56" s="164" t="s">
        <v>13</v>
      </c>
      <c r="D56" s="171"/>
      <c r="E56" s="172"/>
      <c r="F56" s="167" t="s">
        <v>13</v>
      </c>
      <c r="G56" s="152">
        <f t="shared" si="10"/>
        <v>11</v>
      </c>
      <c r="H56" s="152">
        <f t="shared" si="0"/>
        <v>5.5</v>
      </c>
      <c r="I56" s="152">
        <f t="shared" si="1"/>
        <v>52</v>
      </c>
      <c r="J56" s="173"/>
      <c r="K56" s="173"/>
      <c r="L56" s="146" t="s">
        <v>13</v>
      </c>
      <c r="M56" s="147" t="s">
        <v>13</v>
      </c>
      <c r="N56" s="154">
        <f t="shared" si="11"/>
        <v>0</v>
      </c>
      <c r="O56" s="154">
        <f t="shared" si="17"/>
        <v>0</v>
      </c>
      <c r="P56" s="155">
        <f t="shared" si="18"/>
        <v>0</v>
      </c>
      <c r="Q56" s="94"/>
      <c r="R56" s="159">
        <f t="shared" si="4"/>
        <v>0</v>
      </c>
      <c r="S56" s="154">
        <f t="shared" si="19"/>
        <v>0</v>
      </c>
      <c r="T56" s="159">
        <f t="shared" si="5"/>
        <v>0</v>
      </c>
      <c r="U56" s="159">
        <f t="shared" si="6"/>
        <v>0</v>
      </c>
      <c r="V56" s="160">
        <f t="shared" si="16"/>
        <v>0</v>
      </c>
      <c r="W56" s="159">
        <f t="shared" si="14"/>
        <v>0</v>
      </c>
      <c r="X56" s="160">
        <f t="shared" si="15"/>
        <v>0</v>
      </c>
      <c r="Y56" s="95"/>
      <c r="Z56" s="161" t="str">
        <f t="shared" si="7"/>
        <v>–</v>
      </c>
      <c r="AA56" s="162" t="str">
        <f t="shared" si="8"/>
        <v>–</v>
      </c>
      <c r="AB56" s="162" t="str">
        <f t="shared" si="9"/>
        <v>–</v>
      </c>
      <c r="AC56" s="41"/>
    </row>
    <row r="57" spans="2:32" ht="15.75" hidden="1" customHeight="1">
      <c r="B57" s="170"/>
      <c r="C57" s="164" t="s">
        <v>13</v>
      </c>
      <c r="D57" s="171"/>
      <c r="E57" s="172"/>
      <c r="F57" s="167" t="s">
        <v>13</v>
      </c>
      <c r="G57" s="152">
        <f t="shared" si="10"/>
        <v>11</v>
      </c>
      <c r="H57" s="152">
        <f t="shared" si="0"/>
        <v>5.5</v>
      </c>
      <c r="I57" s="152">
        <f t="shared" si="1"/>
        <v>52</v>
      </c>
      <c r="J57" s="173"/>
      <c r="K57" s="173"/>
      <c r="L57" s="146" t="s">
        <v>13</v>
      </c>
      <c r="M57" s="147" t="s">
        <v>13</v>
      </c>
      <c r="N57" s="154">
        <f t="shared" si="11"/>
        <v>0</v>
      </c>
      <c r="O57" s="154">
        <f t="shared" si="17"/>
        <v>0</v>
      </c>
      <c r="P57" s="155">
        <f t="shared" si="18"/>
        <v>0</v>
      </c>
      <c r="Q57" s="94"/>
      <c r="R57" s="159">
        <f t="shared" si="4"/>
        <v>0</v>
      </c>
      <c r="S57" s="154">
        <f t="shared" si="19"/>
        <v>0</v>
      </c>
      <c r="T57" s="159">
        <f t="shared" si="5"/>
        <v>0</v>
      </c>
      <c r="U57" s="159">
        <f t="shared" si="6"/>
        <v>0</v>
      </c>
      <c r="V57" s="160">
        <f t="shared" si="16"/>
        <v>0</v>
      </c>
      <c r="W57" s="159">
        <f t="shared" si="14"/>
        <v>0</v>
      </c>
      <c r="X57" s="160">
        <f t="shared" si="15"/>
        <v>0</v>
      </c>
      <c r="Y57" s="95"/>
      <c r="Z57" s="161" t="str">
        <f t="shared" si="7"/>
        <v>–</v>
      </c>
      <c r="AA57" s="162" t="str">
        <f t="shared" si="8"/>
        <v>–</v>
      </c>
      <c r="AB57" s="162" t="str">
        <f t="shared" si="9"/>
        <v>–</v>
      </c>
      <c r="AC57" s="41"/>
    </row>
    <row r="58" spans="2:32" ht="15.75" hidden="1" customHeight="1">
      <c r="B58" s="170"/>
      <c r="C58" s="164" t="s">
        <v>13</v>
      </c>
      <c r="D58" s="171"/>
      <c r="E58" s="172"/>
      <c r="F58" s="167" t="s">
        <v>13</v>
      </c>
      <c r="G58" s="152">
        <f t="shared" si="10"/>
        <v>11</v>
      </c>
      <c r="H58" s="152">
        <f t="shared" si="0"/>
        <v>5.5</v>
      </c>
      <c r="I58" s="152">
        <f t="shared" si="1"/>
        <v>52</v>
      </c>
      <c r="J58" s="173"/>
      <c r="K58" s="173"/>
      <c r="L58" s="146" t="s">
        <v>13</v>
      </c>
      <c r="M58" s="147" t="s">
        <v>13</v>
      </c>
      <c r="N58" s="154">
        <f t="shared" si="11"/>
        <v>0</v>
      </c>
      <c r="O58" s="154">
        <f t="shared" si="17"/>
        <v>0</v>
      </c>
      <c r="P58" s="155">
        <f t="shared" si="18"/>
        <v>0</v>
      </c>
      <c r="Q58" s="94"/>
      <c r="R58" s="159">
        <f t="shared" si="4"/>
        <v>0</v>
      </c>
      <c r="S58" s="154">
        <f t="shared" si="19"/>
        <v>0</v>
      </c>
      <c r="T58" s="159">
        <f t="shared" si="5"/>
        <v>0</v>
      </c>
      <c r="U58" s="159">
        <f t="shared" si="6"/>
        <v>0</v>
      </c>
      <c r="V58" s="160">
        <f t="shared" si="16"/>
        <v>0</v>
      </c>
      <c r="W58" s="159">
        <f t="shared" si="14"/>
        <v>0</v>
      </c>
      <c r="X58" s="160">
        <f t="shared" si="15"/>
        <v>0</v>
      </c>
      <c r="Y58" s="95"/>
      <c r="Z58" s="161" t="str">
        <f t="shared" si="7"/>
        <v>–</v>
      </c>
      <c r="AA58" s="162" t="str">
        <f t="shared" si="8"/>
        <v>–</v>
      </c>
      <c r="AB58" s="162" t="str">
        <f t="shared" si="9"/>
        <v>–</v>
      </c>
      <c r="AC58" s="41"/>
    </row>
    <row r="59" spans="2:32" ht="24" customHeight="1">
      <c r="B59" s="57" t="s">
        <v>59</v>
      </c>
      <c r="C59" s="88"/>
      <c r="D59" s="96"/>
      <c r="E59" s="97"/>
      <c r="F59" s="89"/>
      <c r="G59" s="98"/>
      <c r="H59" s="98"/>
      <c r="I59" s="98"/>
      <c r="J59" s="89"/>
      <c r="K59" s="89"/>
      <c r="L59" s="89"/>
      <c r="M59" s="99"/>
      <c r="N59" s="58">
        <f>SUM(N9:N54)</f>
        <v>127795.39499999999</v>
      </c>
      <c r="O59" s="37">
        <f>SUM(O9:O54)</f>
        <v>31948.848750000001</v>
      </c>
      <c r="P59" s="38">
        <f>SUM(P9:P54)</f>
        <v>1</v>
      </c>
      <c r="Q59" s="3"/>
      <c r="R59" s="39">
        <f>SUM(R9:R54)</f>
        <v>45.95</v>
      </c>
      <c r="S59" s="85">
        <f t="shared" ref="S59" si="20">IF(R59&gt;0,N59/R59,"")</f>
        <v>2781.1837867247004</v>
      </c>
      <c r="T59" s="39">
        <f>SUM(T9:T54)</f>
        <v>28.57</v>
      </c>
      <c r="U59" s="39">
        <f>SUM(U9:U54)</f>
        <v>6.7825000000000006</v>
      </c>
      <c r="V59" s="40">
        <f>SUM(V9:V54)</f>
        <v>45.95</v>
      </c>
      <c r="W59" s="39">
        <f t="shared" ref="W59" si="21">IF($C$4&gt;0,$O59/$C$4,"–")</f>
        <v>31.94884875</v>
      </c>
      <c r="X59" s="53">
        <f>SUM(X9:X54)</f>
        <v>127.79539499999998</v>
      </c>
      <c r="Y59" s="4"/>
      <c r="Z59" s="100"/>
      <c r="AA59" s="101"/>
      <c r="AB59" s="102"/>
      <c r="AC59" s="3"/>
      <c r="AD59" s="3"/>
      <c r="AE59" s="3"/>
      <c r="AF59" s="3"/>
    </row>
    <row r="60" spans="2:32" ht="15.75" customHeight="1">
      <c r="B60" s="5"/>
      <c r="C60" s="5"/>
      <c r="D60" s="10"/>
      <c r="E60" s="11"/>
      <c r="F60" s="1"/>
      <c r="P60" s="1"/>
      <c r="R60" s="9"/>
      <c r="S60" s="9"/>
      <c r="T60" s="9"/>
      <c r="U60" s="9"/>
      <c r="W60" s="9"/>
      <c r="X60" s="23"/>
      <c r="Y60" s="9"/>
      <c r="Z60" s="9"/>
      <c r="AA60" s="9"/>
      <c r="AB60" s="9"/>
    </row>
    <row r="61" spans="2:32" ht="15.75" customHeight="1">
      <c r="B61" s="5"/>
      <c r="C61" s="5"/>
      <c r="D61" s="10"/>
      <c r="E61" s="11"/>
      <c r="F61" s="1"/>
      <c r="N61" s="20"/>
      <c r="O61" s="20"/>
      <c r="P61" s="220"/>
      <c r="R61" s="22"/>
      <c r="S61" s="9"/>
      <c r="T61" s="22"/>
      <c r="U61" s="22"/>
      <c r="V61" s="23"/>
      <c r="W61" s="22"/>
      <c r="X61" s="23"/>
      <c r="Y61" s="9"/>
      <c r="Z61" s="9"/>
      <c r="AA61" s="9"/>
      <c r="AB61" s="9"/>
    </row>
    <row r="62" spans="2:32" ht="15.75" customHeight="1">
      <c r="B62" s="5"/>
      <c r="C62" s="5"/>
      <c r="D62" s="10"/>
      <c r="E62" s="11"/>
      <c r="F62" s="1"/>
      <c r="P62" s="1"/>
      <c r="R62" s="9"/>
      <c r="S62" s="9"/>
      <c r="T62" s="9"/>
      <c r="U62" s="9"/>
      <c r="W62" s="9"/>
      <c r="Y62" s="9"/>
      <c r="Z62" s="9"/>
      <c r="AA62" s="9"/>
      <c r="AB62" s="9"/>
    </row>
    <row r="63" spans="2:32" ht="15.75" customHeight="1">
      <c r="B63" s="5"/>
      <c r="D63" s="10"/>
      <c r="E63" s="11"/>
      <c r="F63" s="1"/>
      <c r="K63" s="87"/>
      <c r="L63" s="63"/>
      <c r="M63" s="82"/>
      <c r="N63" s="27"/>
      <c r="O63" s="70" t="s">
        <v>60</v>
      </c>
      <c r="P63" s="25"/>
      <c r="R63" s="32"/>
      <c r="S63" s="33"/>
      <c r="T63" s="34" t="s">
        <v>114</v>
      </c>
      <c r="U63" s="34"/>
      <c r="V63" s="69"/>
      <c r="W63" s="34"/>
      <c r="X63" s="67"/>
      <c r="Y63" s="9"/>
      <c r="Z63" s="9"/>
      <c r="AA63" s="9"/>
      <c r="AB63" s="9"/>
    </row>
    <row r="64" spans="2:32" ht="30.75" customHeight="1">
      <c r="B64" s="12"/>
      <c r="D64" s="10"/>
      <c r="E64" s="11"/>
      <c r="F64" s="1"/>
      <c r="K64" s="179" t="s">
        <v>116</v>
      </c>
      <c r="L64" s="180"/>
      <c r="M64" s="181"/>
      <c r="N64" s="84" t="s">
        <v>15</v>
      </c>
      <c r="O64" s="51" t="s">
        <v>16</v>
      </c>
      <c r="P64" s="51" t="s">
        <v>17</v>
      </c>
      <c r="Q64" s="14"/>
      <c r="R64" s="48" t="s">
        <v>18</v>
      </c>
      <c r="S64" s="48" t="s">
        <v>109</v>
      </c>
      <c r="T64" s="48" t="s">
        <v>19</v>
      </c>
      <c r="U64" s="52" t="s">
        <v>20</v>
      </c>
      <c r="V64" s="51" t="s">
        <v>11</v>
      </c>
      <c r="W64" s="52" t="s">
        <v>120</v>
      </c>
      <c r="X64" s="51" t="s">
        <v>12</v>
      </c>
      <c r="Y64" s="15"/>
      <c r="Z64" s="9"/>
      <c r="AA64" s="9"/>
      <c r="AB64" s="9"/>
      <c r="AE64" s="13"/>
      <c r="AF64" s="13"/>
    </row>
    <row r="65" spans="2:28" ht="15.75" customHeight="1">
      <c r="B65" s="5"/>
      <c r="D65" s="10"/>
      <c r="E65" s="11"/>
      <c r="F65" s="1"/>
      <c r="K65" s="201" t="s">
        <v>13</v>
      </c>
      <c r="L65" s="70"/>
      <c r="M65" s="202"/>
      <c r="N65" s="148">
        <f t="shared" ref="N65:P84" si="22">SUMIFS(N$9:N$58,$C$9:$C$58,$K65)</f>
        <v>0</v>
      </c>
      <c r="O65" s="149">
        <f t="shared" si="22"/>
        <v>0</v>
      </c>
      <c r="P65" s="150">
        <f t="shared" si="22"/>
        <v>0</v>
      </c>
      <c r="R65" s="156">
        <f t="shared" ref="R65:R84" si="23">SUMIFS(R$9:R$58,$C$9:$C$58,$K65)</f>
        <v>0</v>
      </c>
      <c r="S65" s="148">
        <f t="shared" ref="S65:S69" si="24">IF(R65&gt;0,N65/R65,0)</f>
        <v>0</v>
      </c>
      <c r="T65" s="156">
        <f t="shared" ref="T65:V84" si="25">SUMIFS(T$9:T$58,$C$9:$C$58,$K65)</f>
        <v>0</v>
      </c>
      <c r="U65" s="156">
        <f t="shared" si="25"/>
        <v>0</v>
      </c>
      <c r="V65" s="157">
        <f t="shared" si="25"/>
        <v>0</v>
      </c>
      <c r="W65" s="156">
        <f t="shared" ref="W65:W85" si="26">IF($C$4&gt;0,$O65/$C$4,"–")</f>
        <v>0</v>
      </c>
      <c r="X65" s="158">
        <f t="shared" ref="X65:X84" si="27">SUMIFS(X$9:X$58,$C$9:$C$58,$K65)</f>
        <v>0</v>
      </c>
      <c r="Y65" s="9"/>
      <c r="Z65" s="9"/>
      <c r="AA65" s="9"/>
      <c r="AB65" s="9"/>
    </row>
    <row r="66" spans="2:28" ht="15.75" customHeight="1">
      <c r="B66" s="5"/>
      <c r="D66" s="10"/>
      <c r="E66" s="11"/>
      <c r="F66" s="1"/>
      <c r="K66" s="201" t="s">
        <v>21</v>
      </c>
      <c r="L66" s="70"/>
      <c r="M66" s="202"/>
      <c r="N66" s="148">
        <f t="shared" si="22"/>
        <v>0</v>
      </c>
      <c r="O66" s="149">
        <f t="shared" si="22"/>
        <v>0</v>
      </c>
      <c r="P66" s="150">
        <f t="shared" si="22"/>
        <v>0</v>
      </c>
      <c r="R66" s="156">
        <f t="shared" si="23"/>
        <v>0</v>
      </c>
      <c r="S66" s="148">
        <f t="shared" si="24"/>
        <v>0</v>
      </c>
      <c r="T66" s="156">
        <f t="shared" si="25"/>
        <v>0</v>
      </c>
      <c r="U66" s="156">
        <f t="shared" si="25"/>
        <v>0</v>
      </c>
      <c r="V66" s="157">
        <f t="shared" si="25"/>
        <v>0</v>
      </c>
      <c r="W66" s="156">
        <f t="shared" si="26"/>
        <v>0</v>
      </c>
      <c r="X66" s="158">
        <f t="shared" si="27"/>
        <v>0</v>
      </c>
      <c r="Y66" s="9"/>
      <c r="Z66" s="9"/>
      <c r="AA66" s="9"/>
      <c r="AB66" s="9"/>
    </row>
    <row r="67" spans="2:28" ht="15.75" customHeight="1">
      <c r="B67" s="5"/>
      <c r="D67" s="10"/>
      <c r="E67" s="11"/>
      <c r="F67" s="1"/>
      <c r="K67" s="203" t="s">
        <v>47</v>
      </c>
      <c r="L67" s="204"/>
      <c r="M67" s="205"/>
      <c r="N67" s="148">
        <f t="shared" si="22"/>
        <v>16567.199999999997</v>
      </c>
      <c r="O67" s="149">
        <f t="shared" si="22"/>
        <v>4141.8</v>
      </c>
      <c r="P67" s="150">
        <f t="shared" si="22"/>
        <v>0.12963847406238699</v>
      </c>
      <c r="R67" s="156">
        <f t="shared" si="23"/>
        <v>12</v>
      </c>
      <c r="S67" s="148">
        <f t="shared" si="24"/>
        <v>1380.5999999999997</v>
      </c>
      <c r="T67" s="156">
        <f t="shared" si="25"/>
        <v>4.1999999999999993</v>
      </c>
      <c r="U67" s="156">
        <f t="shared" si="25"/>
        <v>0.60000000000000009</v>
      </c>
      <c r="V67" s="157">
        <f t="shared" si="25"/>
        <v>12</v>
      </c>
      <c r="W67" s="156">
        <f t="shared" si="26"/>
        <v>4.1417999999999999</v>
      </c>
      <c r="X67" s="158">
        <f t="shared" si="27"/>
        <v>16.567199999999996</v>
      </c>
      <c r="Y67" s="9"/>
      <c r="Z67" s="9"/>
      <c r="AA67" s="9"/>
      <c r="AB67" s="9"/>
    </row>
    <row r="68" spans="2:28" ht="15.75" customHeight="1">
      <c r="B68" s="5"/>
      <c r="D68" s="10"/>
      <c r="E68" s="11"/>
      <c r="F68" s="1"/>
      <c r="K68" s="203" t="s">
        <v>38</v>
      </c>
      <c r="L68" s="204"/>
      <c r="M68" s="205"/>
      <c r="N68" s="148">
        <f t="shared" si="22"/>
        <v>0</v>
      </c>
      <c r="O68" s="149">
        <f t="shared" si="22"/>
        <v>0</v>
      </c>
      <c r="P68" s="150">
        <f t="shared" si="22"/>
        <v>0</v>
      </c>
      <c r="R68" s="156">
        <f t="shared" si="23"/>
        <v>0</v>
      </c>
      <c r="S68" s="148">
        <f t="shared" si="24"/>
        <v>0</v>
      </c>
      <c r="T68" s="156">
        <f t="shared" si="25"/>
        <v>0</v>
      </c>
      <c r="U68" s="156">
        <f t="shared" si="25"/>
        <v>0</v>
      </c>
      <c r="V68" s="157">
        <f t="shared" si="25"/>
        <v>0</v>
      </c>
      <c r="W68" s="156">
        <f t="shared" si="26"/>
        <v>0</v>
      </c>
      <c r="X68" s="158">
        <f t="shared" si="27"/>
        <v>0</v>
      </c>
      <c r="Y68" s="9"/>
      <c r="Z68" s="9"/>
      <c r="AA68" s="9"/>
      <c r="AB68" s="9"/>
    </row>
    <row r="69" spans="2:28" ht="15" customHeight="1">
      <c r="B69" s="5"/>
      <c r="D69" s="10"/>
      <c r="E69" s="11"/>
      <c r="F69" s="1"/>
      <c r="K69" s="203" t="s">
        <v>26</v>
      </c>
      <c r="L69" s="204"/>
      <c r="M69" s="205"/>
      <c r="N69" s="148">
        <f t="shared" si="22"/>
        <v>10848.5</v>
      </c>
      <c r="O69" s="149">
        <f t="shared" si="22"/>
        <v>2712.125</v>
      </c>
      <c r="P69" s="150">
        <f t="shared" si="22"/>
        <v>8.4889600286457895E-2</v>
      </c>
      <c r="R69" s="156">
        <f t="shared" si="23"/>
        <v>3</v>
      </c>
      <c r="S69" s="148">
        <f t="shared" si="24"/>
        <v>3616.1666666666665</v>
      </c>
      <c r="T69" s="156">
        <f t="shared" si="25"/>
        <v>2.4000000000000004</v>
      </c>
      <c r="U69" s="156">
        <f t="shared" si="25"/>
        <v>0.59</v>
      </c>
      <c r="V69" s="157">
        <f t="shared" si="25"/>
        <v>3</v>
      </c>
      <c r="W69" s="156">
        <f t="shared" si="26"/>
        <v>2.7121249999999999</v>
      </c>
      <c r="X69" s="158">
        <f t="shared" si="27"/>
        <v>10.848500000000001</v>
      </c>
      <c r="Y69" s="9"/>
      <c r="Z69" s="9"/>
      <c r="AA69" s="9"/>
      <c r="AB69" s="9"/>
    </row>
    <row r="70" spans="2:28" ht="15.75" customHeight="1">
      <c r="B70" s="5"/>
      <c r="D70" s="10"/>
      <c r="E70" s="11"/>
      <c r="F70" s="1"/>
      <c r="K70" s="203" t="s">
        <v>23</v>
      </c>
      <c r="L70" s="204"/>
      <c r="M70" s="205"/>
      <c r="N70" s="148">
        <f t="shared" si="22"/>
        <v>15876.64</v>
      </c>
      <c r="O70" s="149">
        <f t="shared" si="22"/>
        <v>3969.16</v>
      </c>
      <c r="P70" s="150">
        <f t="shared" si="22"/>
        <v>0.12423483647435027</v>
      </c>
      <c r="R70" s="156">
        <f t="shared" si="23"/>
        <v>5.3000000000000007</v>
      </c>
      <c r="S70" s="148">
        <f>IF(R70&gt;0,N70/R70,0)</f>
        <v>2995.592452830188</v>
      </c>
      <c r="T70" s="156">
        <f t="shared" si="25"/>
        <v>3.8649999999999998</v>
      </c>
      <c r="U70" s="156">
        <f t="shared" si="25"/>
        <v>0.66500000000000004</v>
      </c>
      <c r="V70" s="157">
        <f t="shared" si="25"/>
        <v>5.3000000000000007</v>
      </c>
      <c r="W70" s="156">
        <f t="shared" si="26"/>
        <v>3.96916</v>
      </c>
      <c r="X70" s="158">
        <f t="shared" si="27"/>
        <v>15.876639999999998</v>
      </c>
      <c r="Y70" s="9"/>
      <c r="Z70" s="9"/>
      <c r="AA70" s="9"/>
      <c r="AB70" s="9"/>
    </row>
    <row r="71" spans="2:28" ht="15.75" customHeight="1">
      <c r="B71" s="5"/>
      <c r="D71" s="10"/>
      <c r="E71" s="11"/>
      <c r="F71" s="1"/>
      <c r="K71" s="203" t="s">
        <v>39</v>
      </c>
      <c r="L71" s="204"/>
      <c r="M71" s="205"/>
      <c r="N71" s="148">
        <f t="shared" si="22"/>
        <v>34136.959999999999</v>
      </c>
      <c r="O71" s="149">
        <f t="shared" si="22"/>
        <v>8534.24</v>
      </c>
      <c r="P71" s="150">
        <f t="shared" si="22"/>
        <v>0.26712198823752609</v>
      </c>
      <c r="R71" s="156">
        <f t="shared" si="23"/>
        <v>8.8000000000000007</v>
      </c>
      <c r="S71" s="148">
        <f t="shared" ref="S71:S76" si="28">IF(R71&gt;0,N71/R71,0)</f>
        <v>3879.1999999999994</v>
      </c>
      <c r="T71" s="156">
        <f t="shared" si="25"/>
        <v>6.16</v>
      </c>
      <c r="U71" s="156">
        <f t="shared" si="25"/>
        <v>2.64</v>
      </c>
      <c r="V71" s="157">
        <f t="shared" si="25"/>
        <v>8.8000000000000007</v>
      </c>
      <c r="W71" s="156">
        <f t="shared" si="26"/>
        <v>8.5342400000000005</v>
      </c>
      <c r="X71" s="158">
        <f t="shared" si="27"/>
        <v>34.136960000000002</v>
      </c>
      <c r="Y71" s="9"/>
      <c r="Z71" s="9"/>
      <c r="AA71" s="9"/>
      <c r="AB71" s="9"/>
    </row>
    <row r="72" spans="2:28" ht="15.75" customHeight="1">
      <c r="B72" s="5"/>
      <c r="D72" s="10"/>
      <c r="E72" s="11"/>
      <c r="F72" s="1"/>
      <c r="K72" s="203" t="s">
        <v>43</v>
      </c>
      <c r="L72" s="204"/>
      <c r="M72" s="205"/>
      <c r="N72" s="148">
        <f t="shared" si="22"/>
        <v>4752.8</v>
      </c>
      <c r="O72" s="149">
        <f t="shared" si="22"/>
        <v>1188.2</v>
      </c>
      <c r="P72" s="150">
        <f t="shared" si="22"/>
        <v>3.7190698459831042E-2</v>
      </c>
      <c r="R72" s="156">
        <f t="shared" si="23"/>
        <v>2</v>
      </c>
      <c r="S72" s="148">
        <f t="shared" si="28"/>
        <v>2376.4</v>
      </c>
      <c r="T72" s="156">
        <f t="shared" si="25"/>
        <v>0.8</v>
      </c>
      <c r="U72" s="156">
        <f t="shared" si="25"/>
        <v>0.4</v>
      </c>
      <c r="V72" s="157">
        <f t="shared" si="25"/>
        <v>2</v>
      </c>
      <c r="W72" s="156">
        <f t="shared" si="26"/>
        <v>1.1882000000000001</v>
      </c>
      <c r="X72" s="158">
        <f t="shared" si="27"/>
        <v>4.7528000000000006</v>
      </c>
      <c r="Y72" s="9"/>
      <c r="Z72" s="9"/>
      <c r="AA72" s="9"/>
      <c r="AB72" s="9"/>
    </row>
    <row r="73" spans="2:28" ht="15.75" customHeight="1">
      <c r="B73" s="5"/>
      <c r="D73" s="10"/>
      <c r="E73" s="11"/>
      <c r="F73" s="1"/>
      <c r="K73" s="203" t="s">
        <v>45</v>
      </c>
      <c r="L73" s="204"/>
      <c r="M73" s="205"/>
      <c r="N73" s="148">
        <f t="shared" si="22"/>
        <v>14477.775</v>
      </c>
      <c r="O73" s="149">
        <f t="shared" si="22"/>
        <v>3619.4437499999999</v>
      </c>
      <c r="P73" s="150">
        <f t="shared" si="22"/>
        <v>0.11328870652968363</v>
      </c>
      <c r="R73" s="156">
        <f t="shared" si="23"/>
        <v>5.25</v>
      </c>
      <c r="S73" s="148">
        <f t="shared" si="28"/>
        <v>2757.6714285714284</v>
      </c>
      <c r="T73" s="156">
        <f t="shared" si="25"/>
        <v>3.0249999999999999</v>
      </c>
      <c r="U73" s="156">
        <f t="shared" si="25"/>
        <v>0.88749999999999996</v>
      </c>
      <c r="V73" s="157">
        <f t="shared" si="25"/>
        <v>5.25</v>
      </c>
      <c r="W73" s="156">
        <f t="shared" si="26"/>
        <v>3.6194437499999998</v>
      </c>
      <c r="X73" s="158">
        <f t="shared" si="27"/>
        <v>14.477774999999999</v>
      </c>
      <c r="Y73" s="9"/>
      <c r="Z73" s="9"/>
      <c r="AA73" s="9"/>
      <c r="AB73" s="9"/>
    </row>
    <row r="74" spans="2:28" ht="15.75" customHeight="1">
      <c r="B74" s="5"/>
      <c r="D74" s="10"/>
      <c r="E74" s="11"/>
      <c r="F74" s="1"/>
      <c r="K74" s="203" t="s">
        <v>119</v>
      </c>
      <c r="L74" s="204"/>
      <c r="M74" s="205"/>
      <c r="N74" s="148">
        <f t="shared" si="22"/>
        <v>5143.8399999999992</v>
      </c>
      <c r="O74" s="149">
        <f t="shared" si="22"/>
        <v>1285.96</v>
      </c>
      <c r="P74" s="150">
        <f t="shared" si="22"/>
        <v>4.0250589624140992E-2</v>
      </c>
      <c r="R74" s="156">
        <f t="shared" si="23"/>
        <v>0.8</v>
      </c>
      <c r="S74" s="148">
        <f t="shared" si="28"/>
        <v>6429.7999999999984</v>
      </c>
      <c r="T74" s="156">
        <f t="shared" si="25"/>
        <v>0.64000000000000012</v>
      </c>
      <c r="U74" s="156">
        <f t="shared" si="25"/>
        <v>0.55999999999999994</v>
      </c>
      <c r="V74" s="157">
        <f t="shared" si="25"/>
        <v>0.8</v>
      </c>
      <c r="W74" s="156">
        <f t="shared" si="26"/>
        <v>1.28596</v>
      </c>
      <c r="X74" s="158">
        <f t="shared" si="27"/>
        <v>5.1438399999999991</v>
      </c>
      <c r="Y74" s="9"/>
      <c r="Z74" s="9"/>
      <c r="AA74" s="9"/>
      <c r="AB74" s="9"/>
    </row>
    <row r="75" spans="2:28" ht="15.75" customHeight="1">
      <c r="B75" s="5"/>
      <c r="D75" s="10"/>
      <c r="E75" s="11"/>
      <c r="F75" s="1"/>
      <c r="K75" s="203" t="s">
        <v>141</v>
      </c>
      <c r="L75" s="204"/>
      <c r="M75" s="205"/>
      <c r="N75" s="148">
        <f t="shared" si="22"/>
        <v>25991.68</v>
      </c>
      <c r="O75" s="149">
        <f t="shared" si="22"/>
        <v>6497.92</v>
      </c>
      <c r="P75" s="150">
        <f t="shared" si="22"/>
        <v>0.20338510632562307</v>
      </c>
      <c r="R75" s="156">
        <f t="shared" si="23"/>
        <v>8.8000000000000007</v>
      </c>
      <c r="S75" s="148">
        <f t="shared" si="28"/>
        <v>2953.6</v>
      </c>
      <c r="T75" s="156">
        <f t="shared" si="25"/>
        <v>7.48</v>
      </c>
      <c r="U75" s="156">
        <f t="shared" si="25"/>
        <v>0.44000000000000006</v>
      </c>
      <c r="V75" s="157">
        <f t="shared" si="25"/>
        <v>8.8000000000000007</v>
      </c>
      <c r="W75" s="156">
        <f t="shared" si="26"/>
        <v>6.4979199999999997</v>
      </c>
      <c r="X75" s="158">
        <f t="shared" si="27"/>
        <v>25.991679999999999</v>
      </c>
      <c r="Y75" s="9"/>
      <c r="Z75" s="9"/>
      <c r="AA75" s="9"/>
      <c r="AB75" s="9"/>
    </row>
    <row r="76" spans="2:28" ht="15.75" customHeight="1">
      <c r="B76" s="5"/>
      <c r="D76" s="10"/>
      <c r="E76" s="11"/>
      <c r="F76" s="1"/>
      <c r="K76" s="203"/>
      <c r="L76" s="204"/>
      <c r="M76" s="205"/>
      <c r="N76" s="148">
        <f t="shared" si="22"/>
        <v>0</v>
      </c>
      <c r="O76" s="149">
        <f t="shared" si="22"/>
        <v>0</v>
      </c>
      <c r="P76" s="150">
        <f t="shared" si="22"/>
        <v>0</v>
      </c>
      <c r="R76" s="156">
        <f t="shared" si="23"/>
        <v>0</v>
      </c>
      <c r="S76" s="148">
        <f t="shared" si="28"/>
        <v>0</v>
      </c>
      <c r="T76" s="156">
        <f t="shared" si="25"/>
        <v>0</v>
      </c>
      <c r="U76" s="156">
        <f t="shared" si="25"/>
        <v>0</v>
      </c>
      <c r="V76" s="157">
        <f t="shared" si="25"/>
        <v>0</v>
      </c>
      <c r="W76" s="156">
        <f t="shared" si="26"/>
        <v>0</v>
      </c>
      <c r="X76" s="158">
        <f t="shared" si="27"/>
        <v>0</v>
      </c>
      <c r="Y76" s="9"/>
      <c r="Z76" s="9"/>
      <c r="AA76" s="9"/>
      <c r="AB76" s="9"/>
    </row>
    <row r="77" spans="2:28" ht="15.75" customHeight="1">
      <c r="B77" s="5"/>
      <c r="D77" s="10"/>
      <c r="E77" s="11"/>
      <c r="F77" s="1"/>
      <c r="K77" s="203"/>
      <c r="L77" s="204"/>
      <c r="M77" s="205"/>
      <c r="N77" s="148">
        <f t="shared" si="22"/>
        <v>0</v>
      </c>
      <c r="O77" s="149">
        <f t="shared" si="22"/>
        <v>0</v>
      </c>
      <c r="P77" s="150">
        <f t="shared" si="22"/>
        <v>0</v>
      </c>
      <c r="R77" s="156">
        <f t="shared" si="23"/>
        <v>0</v>
      </c>
      <c r="S77" s="148">
        <f t="shared" ref="S77:S84" si="29">SUMIFS(S$9:S$58,$C$9:$C$58,$K77)</f>
        <v>0</v>
      </c>
      <c r="T77" s="156">
        <f t="shared" si="25"/>
        <v>0</v>
      </c>
      <c r="U77" s="156">
        <f t="shared" si="25"/>
        <v>0</v>
      </c>
      <c r="V77" s="157">
        <f t="shared" si="25"/>
        <v>0</v>
      </c>
      <c r="W77" s="156">
        <f t="shared" si="26"/>
        <v>0</v>
      </c>
      <c r="X77" s="158">
        <f t="shared" si="27"/>
        <v>0</v>
      </c>
      <c r="Y77" s="9"/>
      <c r="Z77" s="9"/>
      <c r="AA77" s="9"/>
      <c r="AB77" s="9"/>
    </row>
    <row r="78" spans="2:28" ht="15.75" customHeight="1">
      <c r="B78" s="5"/>
      <c r="D78" s="10"/>
      <c r="E78" s="11"/>
      <c r="F78" s="1"/>
      <c r="K78" s="203"/>
      <c r="L78" s="204"/>
      <c r="M78" s="205"/>
      <c r="N78" s="148">
        <f t="shared" si="22"/>
        <v>0</v>
      </c>
      <c r="O78" s="149">
        <f t="shared" si="22"/>
        <v>0</v>
      </c>
      <c r="P78" s="150">
        <f t="shared" si="22"/>
        <v>0</v>
      </c>
      <c r="R78" s="156">
        <f t="shared" si="23"/>
        <v>0</v>
      </c>
      <c r="S78" s="148">
        <f t="shared" si="29"/>
        <v>0</v>
      </c>
      <c r="T78" s="156">
        <f t="shared" si="25"/>
        <v>0</v>
      </c>
      <c r="U78" s="156">
        <f t="shared" si="25"/>
        <v>0</v>
      </c>
      <c r="V78" s="157">
        <f t="shared" si="25"/>
        <v>0</v>
      </c>
      <c r="W78" s="156">
        <f t="shared" si="26"/>
        <v>0</v>
      </c>
      <c r="X78" s="158">
        <f t="shared" si="27"/>
        <v>0</v>
      </c>
      <c r="Y78" s="9"/>
      <c r="Z78" s="9"/>
      <c r="AA78" s="9"/>
      <c r="AB78" s="9"/>
    </row>
    <row r="79" spans="2:28" ht="15.75" hidden="1" customHeight="1">
      <c r="B79" s="5"/>
      <c r="D79" s="10"/>
      <c r="E79" s="11"/>
      <c r="F79" s="1"/>
      <c r="K79" s="203"/>
      <c r="L79" s="204"/>
      <c r="M79" s="205"/>
      <c r="N79" s="148">
        <f t="shared" si="22"/>
        <v>0</v>
      </c>
      <c r="O79" s="149">
        <f t="shared" si="22"/>
        <v>0</v>
      </c>
      <c r="P79" s="150">
        <f t="shared" si="22"/>
        <v>0</v>
      </c>
      <c r="R79" s="156">
        <f t="shared" si="23"/>
        <v>0</v>
      </c>
      <c r="S79" s="148">
        <f t="shared" si="29"/>
        <v>0</v>
      </c>
      <c r="T79" s="156">
        <f t="shared" si="25"/>
        <v>0</v>
      </c>
      <c r="U79" s="156">
        <f t="shared" si="25"/>
        <v>0</v>
      </c>
      <c r="V79" s="157">
        <f t="shared" si="25"/>
        <v>0</v>
      </c>
      <c r="W79" s="156">
        <f t="shared" si="26"/>
        <v>0</v>
      </c>
      <c r="X79" s="158">
        <f t="shared" si="27"/>
        <v>0</v>
      </c>
      <c r="Y79" s="9"/>
      <c r="Z79" s="9"/>
      <c r="AA79" s="9"/>
      <c r="AB79" s="9"/>
    </row>
    <row r="80" spans="2:28" ht="15.75" hidden="1" customHeight="1">
      <c r="B80" s="5"/>
      <c r="D80" s="10"/>
      <c r="E80" s="11"/>
      <c r="F80" s="1"/>
      <c r="K80" s="203"/>
      <c r="L80" s="204"/>
      <c r="M80" s="205"/>
      <c r="N80" s="148">
        <f t="shared" si="22"/>
        <v>0</v>
      </c>
      <c r="O80" s="149">
        <f t="shared" si="22"/>
        <v>0</v>
      </c>
      <c r="P80" s="150">
        <f t="shared" si="22"/>
        <v>0</v>
      </c>
      <c r="R80" s="156">
        <f t="shared" si="23"/>
        <v>0</v>
      </c>
      <c r="S80" s="148">
        <f t="shared" si="29"/>
        <v>0</v>
      </c>
      <c r="T80" s="156">
        <f t="shared" si="25"/>
        <v>0</v>
      </c>
      <c r="U80" s="156">
        <f t="shared" si="25"/>
        <v>0</v>
      </c>
      <c r="V80" s="157">
        <f t="shared" si="25"/>
        <v>0</v>
      </c>
      <c r="W80" s="156">
        <f t="shared" si="26"/>
        <v>0</v>
      </c>
      <c r="X80" s="158">
        <f t="shared" si="27"/>
        <v>0</v>
      </c>
      <c r="Y80" s="9"/>
      <c r="Z80" s="9"/>
      <c r="AA80" s="9"/>
      <c r="AB80" s="9"/>
    </row>
    <row r="81" spans="2:32" ht="15.75" hidden="1" customHeight="1">
      <c r="B81" s="5"/>
      <c r="D81" s="10"/>
      <c r="E81" s="11"/>
      <c r="F81" s="1"/>
      <c r="K81" s="203"/>
      <c r="L81" s="204"/>
      <c r="M81" s="205"/>
      <c r="N81" s="148">
        <f t="shared" si="22"/>
        <v>0</v>
      </c>
      <c r="O81" s="149">
        <f t="shared" si="22"/>
        <v>0</v>
      </c>
      <c r="P81" s="150">
        <f t="shared" si="22"/>
        <v>0</v>
      </c>
      <c r="R81" s="156">
        <f t="shared" si="23"/>
        <v>0</v>
      </c>
      <c r="S81" s="148">
        <f t="shared" si="29"/>
        <v>0</v>
      </c>
      <c r="T81" s="156">
        <f t="shared" si="25"/>
        <v>0</v>
      </c>
      <c r="U81" s="156">
        <f t="shared" si="25"/>
        <v>0</v>
      </c>
      <c r="V81" s="157">
        <f t="shared" si="25"/>
        <v>0</v>
      </c>
      <c r="W81" s="156">
        <f t="shared" si="26"/>
        <v>0</v>
      </c>
      <c r="X81" s="158">
        <f t="shared" si="27"/>
        <v>0</v>
      </c>
      <c r="Y81" s="9"/>
      <c r="Z81" s="9"/>
      <c r="AA81" s="9"/>
      <c r="AB81" s="9"/>
    </row>
    <row r="82" spans="2:32" ht="15.75" hidden="1" customHeight="1">
      <c r="B82" s="5"/>
      <c r="D82" s="10"/>
      <c r="E82" s="11"/>
      <c r="F82" s="1"/>
      <c r="K82" s="203"/>
      <c r="L82" s="204"/>
      <c r="M82" s="205"/>
      <c r="N82" s="148">
        <f t="shared" si="22"/>
        <v>0</v>
      </c>
      <c r="O82" s="149">
        <f t="shared" si="22"/>
        <v>0</v>
      </c>
      <c r="P82" s="150">
        <f t="shared" si="22"/>
        <v>0</v>
      </c>
      <c r="R82" s="156">
        <f t="shared" si="23"/>
        <v>0</v>
      </c>
      <c r="S82" s="148">
        <f t="shared" si="29"/>
        <v>0</v>
      </c>
      <c r="T82" s="156">
        <f t="shared" si="25"/>
        <v>0</v>
      </c>
      <c r="U82" s="156">
        <f t="shared" si="25"/>
        <v>0</v>
      </c>
      <c r="V82" s="157">
        <f t="shared" si="25"/>
        <v>0</v>
      </c>
      <c r="W82" s="156">
        <f t="shared" si="26"/>
        <v>0</v>
      </c>
      <c r="X82" s="158">
        <f t="shared" si="27"/>
        <v>0</v>
      </c>
      <c r="Y82" s="9"/>
      <c r="Z82" s="9"/>
      <c r="AA82" s="9"/>
      <c r="AB82" s="9"/>
    </row>
    <row r="83" spans="2:32" ht="15.75" hidden="1" customHeight="1">
      <c r="B83" s="5"/>
      <c r="D83" s="10"/>
      <c r="E83" s="11"/>
      <c r="F83" s="1"/>
      <c r="K83" s="203"/>
      <c r="L83" s="204"/>
      <c r="M83" s="205"/>
      <c r="N83" s="148">
        <f t="shared" si="22"/>
        <v>0</v>
      </c>
      <c r="O83" s="149">
        <f t="shared" si="22"/>
        <v>0</v>
      </c>
      <c r="P83" s="150">
        <f t="shared" si="22"/>
        <v>0</v>
      </c>
      <c r="R83" s="156">
        <f t="shared" si="23"/>
        <v>0</v>
      </c>
      <c r="S83" s="148">
        <f t="shared" si="29"/>
        <v>0</v>
      </c>
      <c r="T83" s="156">
        <f t="shared" si="25"/>
        <v>0</v>
      </c>
      <c r="U83" s="156">
        <f t="shared" si="25"/>
        <v>0</v>
      </c>
      <c r="V83" s="157">
        <f t="shared" si="25"/>
        <v>0</v>
      </c>
      <c r="W83" s="156">
        <f t="shared" si="26"/>
        <v>0</v>
      </c>
      <c r="X83" s="158">
        <f t="shared" si="27"/>
        <v>0</v>
      </c>
      <c r="Y83" s="9"/>
      <c r="Z83" s="9"/>
      <c r="AA83" s="9"/>
      <c r="AB83" s="9"/>
    </row>
    <row r="84" spans="2:32" ht="15.75" hidden="1" customHeight="1">
      <c r="B84" s="5"/>
      <c r="D84" s="10"/>
      <c r="E84" s="11"/>
      <c r="F84" s="1"/>
      <c r="K84" s="203"/>
      <c r="L84" s="204"/>
      <c r="M84" s="205"/>
      <c r="N84" s="148">
        <f t="shared" si="22"/>
        <v>0</v>
      </c>
      <c r="O84" s="149">
        <f t="shared" si="22"/>
        <v>0</v>
      </c>
      <c r="P84" s="150">
        <f t="shared" si="22"/>
        <v>0</v>
      </c>
      <c r="R84" s="156">
        <f t="shared" si="23"/>
        <v>0</v>
      </c>
      <c r="S84" s="148">
        <f t="shared" si="29"/>
        <v>0</v>
      </c>
      <c r="T84" s="156">
        <f t="shared" si="25"/>
        <v>0</v>
      </c>
      <c r="U84" s="156">
        <f t="shared" si="25"/>
        <v>0</v>
      </c>
      <c r="V84" s="157">
        <f t="shared" si="25"/>
        <v>0</v>
      </c>
      <c r="W84" s="156">
        <f t="shared" si="26"/>
        <v>0</v>
      </c>
      <c r="X84" s="158">
        <f t="shared" si="27"/>
        <v>0</v>
      </c>
      <c r="Y84" s="9"/>
      <c r="Z84" s="9"/>
      <c r="AA84" s="9"/>
      <c r="AB84" s="9"/>
    </row>
    <row r="85" spans="2:32" ht="24" customHeight="1">
      <c r="B85" s="108"/>
      <c r="D85" s="10"/>
      <c r="E85" s="11"/>
      <c r="F85" s="1"/>
      <c r="K85" s="88" t="s">
        <v>14</v>
      </c>
      <c r="L85" s="89"/>
      <c r="M85" s="90"/>
      <c r="N85" s="58">
        <f t="shared" ref="N85:P85" si="30">SUM(N65:N84)</f>
        <v>127795.39499999999</v>
      </c>
      <c r="O85" s="37">
        <f t="shared" si="30"/>
        <v>31948.848749999997</v>
      </c>
      <c r="P85" s="38">
        <f t="shared" si="30"/>
        <v>1</v>
      </c>
      <c r="Q85" s="3"/>
      <c r="R85" s="182">
        <f t="shared" ref="R85:X85" si="31">SUM(R65:R84)</f>
        <v>45.95</v>
      </c>
      <c r="S85" s="183">
        <f t="shared" ref="S85" si="32">IF(R85&gt;0,N85/R85,"")</f>
        <v>2781.1837867247004</v>
      </c>
      <c r="T85" s="182">
        <f t="shared" si="31"/>
        <v>28.57</v>
      </c>
      <c r="U85" s="182">
        <f t="shared" si="31"/>
        <v>6.7825000000000006</v>
      </c>
      <c r="V85" s="184">
        <f t="shared" si="31"/>
        <v>45.95</v>
      </c>
      <c r="W85" s="182">
        <f t="shared" si="26"/>
        <v>31.948848749999996</v>
      </c>
      <c r="X85" s="185">
        <f t="shared" si="31"/>
        <v>127.79539499999998</v>
      </c>
      <c r="Y85" s="4"/>
      <c r="Z85" s="9"/>
      <c r="AA85" s="9"/>
      <c r="AB85" s="9"/>
      <c r="AE85" s="3"/>
      <c r="AF85" s="3"/>
    </row>
    <row r="86" spans="2:32" ht="15.75" customHeight="1">
      <c r="B86" s="5"/>
      <c r="D86" s="10"/>
      <c r="E86" s="11"/>
      <c r="F86" s="1"/>
      <c r="K86" s="56"/>
      <c r="L86" s="64"/>
      <c r="M86" s="64"/>
      <c r="N86" s="42"/>
      <c r="P86" s="1"/>
      <c r="R86" s="9"/>
      <c r="S86" s="9"/>
      <c r="T86" s="9"/>
      <c r="U86" s="9"/>
      <c r="W86" s="9"/>
      <c r="Y86" s="9"/>
      <c r="Z86" s="9"/>
      <c r="AA86" s="9"/>
      <c r="AB86" s="9"/>
    </row>
    <row r="87" spans="2:32" ht="15.75" customHeight="1">
      <c r="B87" s="5"/>
      <c r="D87" s="10"/>
      <c r="E87" s="11"/>
      <c r="F87" s="1"/>
      <c r="K87" s="56"/>
      <c r="L87" s="64"/>
      <c r="M87" s="64"/>
      <c r="N87" s="42"/>
      <c r="P87" s="1"/>
      <c r="R87" s="9"/>
      <c r="S87" s="9"/>
      <c r="T87" s="9"/>
      <c r="U87" s="9"/>
      <c r="W87" s="9"/>
      <c r="Y87" s="9"/>
      <c r="Z87" s="9"/>
      <c r="AA87" s="9"/>
      <c r="AB87" s="9"/>
    </row>
    <row r="88" spans="2:32" ht="15.75" customHeight="1">
      <c r="B88" s="5"/>
      <c r="D88" s="10"/>
      <c r="E88" s="11"/>
      <c r="F88" s="1"/>
      <c r="K88" s="56"/>
      <c r="L88" s="64"/>
      <c r="M88" s="64"/>
      <c r="N88" s="42"/>
      <c r="P88" s="1"/>
      <c r="R88" s="9"/>
      <c r="S88" s="9"/>
      <c r="T88" s="9"/>
      <c r="U88" s="9"/>
      <c r="W88" s="9"/>
      <c r="Y88" s="9"/>
      <c r="Z88" s="9"/>
      <c r="AA88" s="9"/>
      <c r="AB88" s="9"/>
      <c r="AC88" s="9"/>
    </row>
    <row r="89" spans="2:32" ht="15.75" customHeight="1">
      <c r="B89" s="5"/>
      <c r="D89" s="10"/>
      <c r="E89" s="11"/>
      <c r="F89" s="1"/>
      <c r="K89" s="87"/>
      <c r="L89" s="63"/>
      <c r="M89" s="82"/>
      <c r="N89" s="27"/>
      <c r="O89" s="31" t="s">
        <v>105</v>
      </c>
      <c r="P89" s="25"/>
      <c r="R89" s="32"/>
      <c r="S89" s="33"/>
      <c r="T89" s="34" t="s">
        <v>115</v>
      </c>
      <c r="U89" s="34"/>
      <c r="V89" s="69"/>
      <c r="W89" s="34"/>
      <c r="X89" s="67"/>
      <c r="Y89" s="9"/>
      <c r="Z89" s="9"/>
      <c r="AA89" s="9"/>
      <c r="AB89" s="9"/>
      <c r="AC89" s="9"/>
    </row>
    <row r="90" spans="2:32" ht="30.75" customHeight="1">
      <c r="B90" s="12"/>
      <c r="D90" s="10"/>
      <c r="E90" s="11"/>
      <c r="F90" s="1"/>
      <c r="K90" s="179" t="s">
        <v>117</v>
      </c>
      <c r="L90" s="180"/>
      <c r="M90" s="181"/>
      <c r="N90" s="84" t="s">
        <v>15</v>
      </c>
      <c r="O90" s="51" t="s">
        <v>16</v>
      </c>
      <c r="P90" s="51" t="s">
        <v>17</v>
      </c>
      <c r="Q90" s="14"/>
      <c r="R90" s="48" t="s">
        <v>18</v>
      </c>
      <c r="S90" s="48" t="s">
        <v>109</v>
      </c>
      <c r="T90" s="48" t="s">
        <v>19</v>
      </c>
      <c r="U90" s="52" t="s">
        <v>20</v>
      </c>
      <c r="V90" s="51" t="s">
        <v>11</v>
      </c>
      <c r="W90" s="52" t="s">
        <v>120</v>
      </c>
      <c r="X90" s="51" t="s">
        <v>12</v>
      </c>
      <c r="Y90" s="15"/>
      <c r="Z90" s="9"/>
      <c r="AA90" s="9"/>
      <c r="AB90" s="9"/>
      <c r="AC90" s="9"/>
      <c r="AD90" s="13"/>
      <c r="AE90" s="13"/>
      <c r="AF90" s="13"/>
    </row>
    <row r="91" spans="2:32" ht="15.75" customHeight="1">
      <c r="B91" s="5"/>
      <c r="D91" s="10"/>
      <c r="E91" s="11"/>
      <c r="F91" s="1"/>
      <c r="K91" s="201" t="s">
        <v>13</v>
      </c>
      <c r="L91" s="70"/>
      <c r="M91" s="202"/>
      <c r="N91" s="200">
        <f t="shared" ref="N91:P96" si="33">SUMIFS(N$9:N$58,$M$9:$M$58,$K91)</f>
        <v>127795.39499999999</v>
      </c>
      <c r="O91" s="148">
        <f t="shared" si="33"/>
        <v>31948.848750000001</v>
      </c>
      <c r="P91" s="186">
        <f t="shared" si="33"/>
        <v>1</v>
      </c>
      <c r="R91" s="190">
        <f t="shared" ref="R91:R96" si="34">SUMIFS(R$9:R$58,$M$9:$M$58,$K91)</f>
        <v>45.95</v>
      </c>
      <c r="S91" s="190">
        <f t="shared" ref="S91:S97" si="35">IF(R91&gt;0,N91/R91,0)</f>
        <v>2781.1837867247004</v>
      </c>
      <c r="T91" s="190">
        <f t="shared" ref="T91:V96" si="36">SUMIFS(T$9:T$58,$M$9:$M$58,$K91)</f>
        <v>28.57</v>
      </c>
      <c r="U91" s="190">
        <f t="shared" si="36"/>
        <v>6.7825000000000006</v>
      </c>
      <c r="V91" s="191">
        <f t="shared" si="36"/>
        <v>45.95</v>
      </c>
      <c r="W91" s="190">
        <f t="shared" ref="W91:W97" si="37">IF($C$4&gt;0,$O91/$C$4,"–")</f>
        <v>31.94884875</v>
      </c>
      <c r="X91" s="191">
        <f t="shared" ref="X91:X96" si="38">SUMIFS(X$9:X$58,$M$9:$M$58,$K91)</f>
        <v>127.79539499999998</v>
      </c>
      <c r="Y91" s="9"/>
      <c r="Z91" s="9"/>
      <c r="AA91" s="9"/>
      <c r="AB91" s="9"/>
      <c r="AC91" s="9"/>
    </row>
    <row r="92" spans="2:32" ht="15.75" customHeight="1">
      <c r="B92" s="5"/>
      <c r="D92" s="10"/>
      <c r="E92" s="11"/>
      <c r="F92" s="1"/>
      <c r="K92" s="203" t="s">
        <v>100</v>
      </c>
      <c r="L92" s="204"/>
      <c r="M92" s="205"/>
      <c r="N92" s="200">
        <f t="shared" si="33"/>
        <v>0</v>
      </c>
      <c r="O92" s="148">
        <f t="shared" si="33"/>
        <v>0</v>
      </c>
      <c r="P92" s="186">
        <f t="shared" si="33"/>
        <v>0</v>
      </c>
      <c r="R92" s="190">
        <f t="shared" si="34"/>
        <v>0</v>
      </c>
      <c r="S92" s="190">
        <f t="shared" si="35"/>
        <v>0</v>
      </c>
      <c r="T92" s="190">
        <f t="shared" si="36"/>
        <v>0</v>
      </c>
      <c r="U92" s="190">
        <f t="shared" si="36"/>
        <v>0</v>
      </c>
      <c r="V92" s="191">
        <f t="shared" si="36"/>
        <v>0</v>
      </c>
      <c r="W92" s="190">
        <f t="shared" si="37"/>
        <v>0</v>
      </c>
      <c r="X92" s="191">
        <f t="shared" si="38"/>
        <v>0</v>
      </c>
      <c r="Y92" s="9"/>
      <c r="Z92" s="9"/>
      <c r="AA92" s="9"/>
      <c r="AB92" s="9"/>
    </row>
    <row r="93" spans="2:32" ht="15.75" customHeight="1">
      <c r="B93" s="5"/>
      <c r="D93" s="10"/>
      <c r="E93" s="11"/>
      <c r="F93" s="1"/>
      <c r="K93" s="203" t="s">
        <v>101</v>
      </c>
      <c r="L93" s="204"/>
      <c r="M93" s="205"/>
      <c r="N93" s="148">
        <f t="shared" si="33"/>
        <v>0</v>
      </c>
      <c r="O93" s="148">
        <f t="shared" si="33"/>
        <v>0</v>
      </c>
      <c r="P93" s="186">
        <f t="shared" si="33"/>
        <v>0</v>
      </c>
      <c r="R93" s="190">
        <f t="shared" si="34"/>
        <v>0</v>
      </c>
      <c r="S93" s="190">
        <f t="shared" si="35"/>
        <v>0</v>
      </c>
      <c r="T93" s="190">
        <f t="shared" si="36"/>
        <v>0</v>
      </c>
      <c r="U93" s="190">
        <f t="shared" si="36"/>
        <v>0</v>
      </c>
      <c r="V93" s="191">
        <f t="shared" si="36"/>
        <v>0</v>
      </c>
      <c r="W93" s="190">
        <f t="shared" si="37"/>
        <v>0</v>
      </c>
      <c r="X93" s="191">
        <f t="shared" si="38"/>
        <v>0</v>
      </c>
      <c r="Y93" s="9"/>
      <c r="Z93" s="9"/>
      <c r="AA93" s="9"/>
      <c r="AB93" s="9"/>
    </row>
    <row r="94" spans="2:32" ht="15.75" customHeight="1">
      <c r="B94" s="5"/>
      <c r="D94" s="10"/>
      <c r="E94" s="11"/>
      <c r="F94" s="1"/>
      <c r="K94" s="203" t="s">
        <v>102</v>
      </c>
      <c r="L94" s="204"/>
      <c r="M94" s="205"/>
      <c r="N94" s="148">
        <f t="shared" si="33"/>
        <v>0</v>
      </c>
      <c r="O94" s="148">
        <f t="shared" si="33"/>
        <v>0</v>
      </c>
      <c r="P94" s="186">
        <f t="shared" si="33"/>
        <v>0</v>
      </c>
      <c r="R94" s="190">
        <f t="shared" si="34"/>
        <v>0</v>
      </c>
      <c r="S94" s="190">
        <f t="shared" si="35"/>
        <v>0</v>
      </c>
      <c r="T94" s="190">
        <f t="shared" si="36"/>
        <v>0</v>
      </c>
      <c r="U94" s="190">
        <f t="shared" si="36"/>
        <v>0</v>
      </c>
      <c r="V94" s="191">
        <f t="shared" si="36"/>
        <v>0</v>
      </c>
      <c r="W94" s="190">
        <f t="shared" si="37"/>
        <v>0</v>
      </c>
      <c r="X94" s="191">
        <f t="shared" si="38"/>
        <v>0</v>
      </c>
      <c r="Y94" s="9"/>
      <c r="Z94" s="9"/>
      <c r="AA94" s="9"/>
      <c r="AB94" s="9"/>
    </row>
    <row r="95" spans="2:32" ht="15.75" customHeight="1">
      <c r="B95" s="5"/>
      <c r="D95" s="10"/>
      <c r="E95" s="11"/>
      <c r="F95" s="1"/>
      <c r="K95" s="203" t="s">
        <v>103</v>
      </c>
      <c r="L95" s="204"/>
      <c r="M95" s="205"/>
      <c r="N95" s="148">
        <f t="shared" si="33"/>
        <v>0</v>
      </c>
      <c r="O95" s="148">
        <f t="shared" si="33"/>
        <v>0</v>
      </c>
      <c r="P95" s="186">
        <f t="shared" si="33"/>
        <v>0</v>
      </c>
      <c r="R95" s="190">
        <f t="shared" si="34"/>
        <v>0</v>
      </c>
      <c r="S95" s="190">
        <f t="shared" si="35"/>
        <v>0</v>
      </c>
      <c r="T95" s="190">
        <f t="shared" si="36"/>
        <v>0</v>
      </c>
      <c r="U95" s="190">
        <f t="shared" si="36"/>
        <v>0</v>
      </c>
      <c r="V95" s="191">
        <f t="shared" si="36"/>
        <v>0</v>
      </c>
      <c r="W95" s="190">
        <f t="shared" si="37"/>
        <v>0</v>
      </c>
      <c r="X95" s="191">
        <f t="shared" si="38"/>
        <v>0</v>
      </c>
      <c r="Y95" s="9"/>
      <c r="Z95" s="9"/>
      <c r="AA95" s="9"/>
      <c r="AB95" s="9"/>
    </row>
    <row r="96" spans="2:32" ht="15.75" customHeight="1">
      <c r="B96" s="5"/>
      <c r="D96" s="10"/>
      <c r="E96" s="11"/>
      <c r="F96" s="1"/>
      <c r="K96" s="203" t="s">
        <v>104</v>
      </c>
      <c r="L96" s="204"/>
      <c r="M96" s="205"/>
      <c r="N96" s="148">
        <f t="shared" si="33"/>
        <v>0</v>
      </c>
      <c r="O96" s="148">
        <f t="shared" si="33"/>
        <v>0</v>
      </c>
      <c r="P96" s="186">
        <f t="shared" si="33"/>
        <v>0</v>
      </c>
      <c r="R96" s="190">
        <f t="shared" si="34"/>
        <v>0</v>
      </c>
      <c r="S96" s="190">
        <f t="shared" si="35"/>
        <v>0</v>
      </c>
      <c r="T96" s="190">
        <f t="shared" si="36"/>
        <v>0</v>
      </c>
      <c r="U96" s="190">
        <f t="shared" si="36"/>
        <v>0</v>
      </c>
      <c r="V96" s="191">
        <f t="shared" si="36"/>
        <v>0</v>
      </c>
      <c r="W96" s="190">
        <f t="shared" si="37"/>
        <v>0</v>
      </c>
      <c r="X96" s="191">
        <f t="shared" si="38"/>
        <v>0</v>
      </c>
      <c r="Y96" s="9"/>
      <c r="Z96" s="9"/>
      <c r="AA96" s="9"/>
      <c r="AB96" s="9"/>
    </row>
    <row r="97" spans="2:32" ht="24" customHeight="1">
      <c r="B97" s="108"/>
      <c r="D97" s="10"/>
      <c r="E97" s="11"/>
      <c r="F97" s="1"/>
      <c r="K97" s="189" t="s">
        <v>14</v>
      </c>
      <c r="L97" s="187"/>
      <c r="M97" s="187"/>
      <c r="N97" s="183">
        <f>SUM(N91:N96)</f>
        <v>127795.39499999999</v>
      </c>
      <c r="O97" s="183">
        <f t="shared" ref="O97:P97" si="39">SUM(O91:O96)</f>
        <v>31948.848750000001</v>
      </c>
      <c r="P97" s="188">
        <f t="shared" si="39"/>
        <v>1</v>
      </c>
      <c r="Q97" s="3"/>
      <c r="R97" s="192">
        <f t="shared" ref="R97:X97" si="40">SUM(R91:R96)</f>
        <v>45.95</v>
      </c>
      <c r="S97" s="192">
        <f t="shared" si="35"/>
        <v>2781.1837867247004</v>
      </c>
      <c r="T97" s="192">
        <f t="shared" si="40"/>
        <v>28.57</v>
      </c>
      <c r="U97" s="192">
        <f t="shared" si="40"/>
        <v>6.7825000000000006</v>
      </c>
      <c r="V97" s="193">
        <f t="shared" si="40"/>
        <v>45.95</v>
      </c>
      <c r="W97" s="192">
        <f t="shared" si="37"/>
        <v>31.94884875</v>
      </c>
      <c r="X97" s="193">
        <f t="shared" si="40"/>
        <v>127.79539499999998</v>
      </c>
      <c r="Y97" s="4"/>
      <c r="Z97" s="9"/>
      <c r="AA97" s="9"/>
      <c r="AB97" s="9"/>
      <c r="AD97" s="3"/>
      <c r="AE97" s="3"/>
      <c r="AF97" s="3"/>
    </row>
    <row r="98" spans="2:32" ht="15.75" customHeight="1">
      <c r="B98" s="5"/>
      <c r="C98" s="5"/>
      <c r="D98" s="10"/>
      <c r="E98" s="11"/>
      <c r="F98" s="1"/>
      <c r="P98" s="1"/>
      <c r="R98" s="9"/>
      <c r="S98" s="9"/>
      <c r="T98" s="9"/>
      <c r="U98" s="9"/>
      <c r="W98" s="9"/>
      <c r="Y98" s="9"/>
      <c r="Z98" s="9"/>
      <c r="AA98" s="9"/>
      <c r="AB98" s="9"/>
    </row>
    <row r="99" spans="2:32" ht="15.75" hidden="1" customHeight="1">
      <c r="B99" s="5"/>
      <c r="C99" s="5"/>
      <c r="D99" s="10"/>
      <c r="E99" s="11"/>
      <c r="F99" s="1"/>
      <c r="U99" s="9"/>
      <c r="W99" s="9"/>
      <c r="Y99" s="9"/>
      <c r="Z99" s="9"/>
      <c r="AA99" s="9"/>
      <c r="AB99" s="9"/>
    </row>
    <row r="100" spans="2:32" ht="15.75" hidden="1" customHeight="1">
      <c r="B100" s="5"/>
      <c r="C100" s="5"/>
      <c r="D100" s="10"/>
      <c r="E100" s="11"/>
      <c r="F100" s="1"/>
      <c r="K100" s="206"/>
      <c r="L100" s="82"/>
      <c r="P100" s="1"/>
      <c r="R100" s="9"/>
      <c r="S100" s="9"/>
      <c r="T100" s="9"/>
      <c r="U100" s="9"/>
      <c r="W100" s="9"/>
      <c r="Y100" s="9"/>
      <c r="Z100" s="9"/>
      <c r="AA100" s="9"/>
      <c r="AB100" s="9"/>
    </row>
    <row r="101" spans="2:32" ht="15.75" hidden="1" customHeight="1">
      <c r="B101" s="5"/>
      <c r="C101" s="5"/>
      <c r="D101" s="10"/>
      <c r="E101" s="11"/>
      <c r="F101" s="1"/>
      <c r="K101" s="207" t="s">
        <v>182</v>
      </c>
      <c r="L101" s="83"/>
      <c r="P101" s="1"/>
      <c r="R101" s="9"/>
      <c r="S101" s="9"/>
      <c r="T101" s="9"/>
      <c r="U101" s="9"/>
      <c r="W101" s="9"/>
      <c r="Y101" s="9"/>
      <c r="Z101" s="9"/>
      <c r="AA101" s="9"/>
      <c r="AB101" s="9"/>
    </row>
    <row r="102" spans="2:32" ht="15.75" hidden="1" customHeight="1">
      <c r="D102" s="16"/>
      <c r="E102" s="18"/>
      <c r="F102" s="17"/>
      <c r="G102" s="19"/>
      <c r="H102" s="19"/>
      <c r="I102" s="19"/>
      <c r="J102" s="17"/>
      <c r="K102" s="194"/>
      <c r="L102" s="195"/>
      <c r="M102" s="17"/>
      <c r="N102" s="19"/>
      <c r="O102" s="19"/>
      <c r="P102" s="17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</row>
    <row r="103" spans="2:32" ht="15.75" hidden="1" customHeight="1">
      <c r="D103" s="16"/>
      <c r="E103" s="18"/>
      <c r="F103" s="17"/>
      <c r="G103" s="19"/>
      <c r="H103" s="19"/>
      <c r="I103" s="19"/>
      <c r="J103" s="17"/>
      <c r="K103" s="196" t="s">
        <v>13</v>
      </c>
      <c r="L103" s="197"/>
      <c r="M103" s="17"/>
      <c r="N103" s="19"/>
      <c r="O103" s="19"/>
      <c r="P103" s="17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</row>
    <row r="104" spans="2:32" ht="15.75" hidden="1" customHeight="1">
      <c r="D104" s="16"/>
      <c r="E104" s="18"/>
      <c r="F104" s="17"/>
      <c r="G104" s="19"/>
      <c r="H104" s="19"/>
      <c r="I104" s="19"/>
      <c r="J104" s="17"/>
      <c r="K104" s="198" t="s">
        <v>27</v>
      </c>
      <c r="L104" s="199"/>
      <c r="M104" s="17"/>
      <c r="N104" s="19"/>
      <c r="O104" s="19"/>
      <c r="P104" s="17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</row>
    <row r="105" spans="2:32" ht="15.75" hidden="1" customHeight="1">
      <c r="D105" s="16"/>
      <c r="E105" s="18"/>
      <c r="F105" s="17"/>
      <c r="G105" s="19"/>
      <c r="H105" s="19"/>
      <c r="I105" s="19"/>
      <c r="J105" s="17"/>
      <c r="K105" s="198" t="s">
        <v>24</v>
      </c>
      <c r="L105" s="199"/>
      <c r="M105" s="17"/>
      <c r="N105" s="19"/>
      <c r="O105" s="19"/>
      <c r="P105" s="17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</row>
    <row r="106" spans="2:32" ht="15.75" hidden="1" customHeight="1">
      <c r="D106" s="16"/>
      <c r="E106" s="18"/>
      <c r="F106" s="17"/>
      <c r="G106" s="19"/>
      <c r="H106" s="19"/>
      <c r="I106" s="19"/>
      <c r="J106" s="17"/>
      <c r="K106" s="198" t="s">
        <v>140</v>
      </c>
      <c r="L106" s="199"/>
      <c r="M106" s="17"/>
      <c r="N106" s="19"/>
      <c r="O106" s="19"/>
      <c r="P106" s="17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2:32" ht="15.75" hidden="1" customHeight="1">
      <c r="D107" s="16"/>
      <c r="E107" s="18"/>
      <c r="F107" s="17"/>
      <c r="G107" s="19"/>
      <c r="H107" s="19"/>
      <c r="I107" s="19"/>
      <c r="J107" s="17"/>
      <c r="K107" s="198" t="s">
        <v>40</v>
      </c>
      <c r="L107" s="199"/>
      <c r="M107" s="17"/>
      <c r="N107" s="19"/>
      <c r="O107" s="19"/>
      <c r="P107" s="1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</row>
    <row r="108" spans="2:32" ht="15.75" hidden="1" customHeight="1">
      <c r="D108" s="16"/>
      <c r="E108" s="18"/>
      <c r="F108" s="17"/>
      <c r="G108" s="19"/>
      <c r="H108" s="19"/>
      <c r="I108" s="19"/>
      <c r="J108" s="17"/>
      <c r="K108" s="198"/>
      <c r="L108" s="199"/>
      <c r="M108" s="17"/>
      <c r="N108" s="19"/>
      <c r="O108" s="19"/>
      <c r="P108" s="17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</row>
    <row r="109" spans="2:32" ht="15.75" hidden="1" customHeight="1">
      <c r="B109" s="5"/>
      <c r="C109" s="5"/>
      <c r="D109" s="10"/>
      <c r="E109" s="11"/>
      <c r="F109" s="1"/>
      <c r="P109" s="1"/>
      <c r="R109" s="9"/>
      <c r="S109" s="9"/>
      <c r="T109" s="9"/>
      <c r="U109" s="9"/>
      <c r="W109" s="9"/>
      <c r="Y109" s="9"/>
      <c r="Z109" s="9"/>
      <c r="AA109" s="9"/>
      <c r="AB109" s="9"/>
      <c r="AC109" s="9"/>
    </row>
    <row r="110" spans="2:32" ht="15.75" customHeight="1">
      <c r="B110" s="5"/>
      <c r="C110" s="5"/>
      <c r="D110" s="10"/>
      <c r="E110" s="11"/>
      <c r="F110" s="1"/>
      <c r="P110" s="220"/>
      <c r="U110" s="9"/>
      <c r="W110" s="9"/>
      <c r="Y110" s="9"/>
      <c r="Z110" s="9"/>
      <c r="AA110" s="9"/>
      <c r="AB110" s="9"/>
    </row>
    <row r="111" spans="2:32" ht="15.75" customHeight="1">
      <c r="B111" s="5"/>
      <c r="C111" s="5"/>
      <c r="D111" s="10"/>
      <c r="E111" s="11"/>
      <c r="F111" s="1"/>
      <c r="U111" s="9"/>
      <c r="W111" s="9"/>
      <c r="Y111" s="9"/>
      <c r="Z111" s="9"/>
      <c r="AA111" s="9"/>
      <c r="AB111" s="9"/>
    </row>
    <row r="112" spans="2:32" ht="15.75" customHeight="1">
      <c r="B112" s="5"/>
      <c r="C112" s="5"/>
      <c r="D112" s="10"/>
      <c r="E112" s="11"/>
      <c r="F112" s="1"/>
      <c r="U112" s="9"/>
      <c r="W112" s="9"/>
      <c r="Y112" s="9"/>
      <c r="Z112" s="9"/>
      <c r="AA112" s="9"/>
      <c r="AB112" s="9"/>
    </row>
    <row r="113" spans="2:28" ht="15.75" customHeight="1">
      <c r="B113" s="136"/>
      <c r="C113" s="136"/>
      <c r="D113" s="137"/>
      <c r="E113" s="138"/>
      <c r="F113" s="122"/>
      <c r="G113" s="120"/>
      <c r="H113" s="120"/>
      <c r="I113" s="120"/>
      <c r="J113" s="103"/>
      <c r="K113" s="103"/>
      <c r="L113" s="103"/>
      <c r="M113" s="103"/>
      <c r="N113" s="120"/>
      <c r="O113" s="120"/>
      <c r="P113" s="120"/>
      <c r="Q113" s="120"/>
      <c r="R113" s="120"/>
      <c r="S113" s="120"/>
      <c r="T113" s="120"/>
      <c r="U113" s="139"/>
      <c r="V113" s="120"/>
      <c r="W113" s="139"/>
      <c r="X113" s="120"/>
      <c r="Y113" s="139"/>
      <c r="Z113" s="139"/>
      <c r="AA113" s="139"/>
      <c r="AB113" s="139"/>
    </row>
    <row r="114" spans="2:28" ht="15.75" customHeight="1">
      <c r="B114" s="5"/>
      <c r="C114" s="5"/>
      <c r="D114" s="10"/>
      <c r="E114" s="11"/>
      <c r="F114" s="1"/>
      <c r="U114" s="9"/>
      <c r="W114" s="9"/>
      <c r="Y114" s="9"/>
      <c r="Z114" s="9"/>
      <c r="AA114" s="9"/>
      <c r="AB114" s="9"/>
    </row>
    <row r="115" spans="2:28" ht="15.75" customHeight="1">
      <c r="B115" s="59" t="s">
        <v>0</v>
      </c>
      <c r="C115" s="143" t="s">
        <v>177</v>
      </c>
      <c r="D115" s="67"/>
      <c r="E115" s="11"/>
      <c r="F115" s="1"/>
      <c r="U115" s="9"/>
      <c r="W115" s="9"/>
      <c r="Y115" s="9"/>
      <c r="Z115" s="9"/>
      <c r="AA115" s="9"/>
      <c r="AB115" s="9"/>
    </row>
    <row r="116" spans="2:28" ht="15.75" customHeight="1">
      <c r="B116" s="5" t="s">
        <v>160</v>
      </c>
      <c r="C116" s="5"/>
      <c r="D116" s="10"/>
      <c r="E116" s="11"/>
      <c r="F116" s="1"/>
      <c r="P116" s="1"/>
      <c r="R116" s="9"/>
      <c r="S116" s="9"/>
      <c r="T116" s="9"/>
      <c r="U116" s="9"/>
      <c r="W116" s="9"/>
      <c r="Y116" s="9"/>
      <c r="Z116" s="9"/>
      <c r="AA116" s="9"/>
      <c r="AB116" s="9"/>
    </row>
    <row r="117" spans="2:28" ht="15.75" customHeight="1">
      <c r="B117" s="5"/>
      <c r="C117" s="5"/>
      <c r="D117" s="10"/>
      <c r="E117" s="11"/>
      <c r="F117" s="1"/>
      <c r="P117" s="1"/>
      <c r="R117" s="9"/>
      <c r="S117" s="9"/>
      <c r="T117" s="9"/>
      <c r="U117" s="9"/>
      <c r="W117" s="9"/>
      <c r="Y117" s="9"/>
      <c r="Z117" s="9"/>
      <c r="AA117" s="9"/>
      <c r="AB117" s="9"/>
    </row>
    <row r="118" spans="2:28" ht="15.75" customHeight="1">
      <c r="B118" s="109"/>
      <c r="C118" s="109"/>
      <c r="D118" s="110"/>
      <c r="E118" s="11"/>
      <c r="F118" s="126" t="s">
        <v>70</v>
      </c>
      <c r="G118" s="111"/>
      <c r="H118" s="67"/>
      <c r="I118" s="42"/>
      <c r="J118"/>
      <c r="K118"/>
      <c r="L118"/>
      <c r="M118"/>
      <c r="P118" s="109"/>
      <c r="R118" s="9"/>
      <c r="S118" s="9"/>
      <c r="T118" s="9"/>
      <c r="U118" s="9"/>
      <c r="W118" s="9"/>
      <c r="Y118" s="9"/>
      <c r="Z118" s="9"/>
      <c r="AA118" s="9"/>
      <c r="AB118" s="9"/>
    </row>
    <row r="119" spans="2:28" ht="15.75" customHeight="1">
      <c r="B119" s="109"/>
      <c r="C119" s="109"/>
      <c r="D119" s="110"/>
      <c r="E119" s="11"/>
      <c r="F119" s="26" t="s">
        <v>158</v>
      </c>
      <c r="J119"/>
      <c r="K119"/>
      <c r="L119"/>
      <c r="M119"/>
      <c r="P119" s="109"/>
      <c r="R119" s="9"/>
      <c r="S119" s="9"/>
      <c r="T119" s="9"/>
      <c r="U119" s="9"/>
      <c r="W119" s="9"/>
      <c r="Y119" s="9"/>
      <c r="Z119" s="9"/>
      <c r="AA119" s="9"/>
      <c r="AB119" s="9"/>
    </row>
    <row r="120" spans="2:28" ht="15.75" customHeight="1">
      <c r="B120" s="5"/>
      <c r="C120" s="5"/>
      <c r="D120" s="10"/>
      <c r="E120" s="11"/>
      <c r="F120" s="1"/>
      <c r="P120" s="1"/>
      <c r="R120" s="9"/>
      <c r="S120" s="9"/>
      <c r="T120" s="9"/>
      <c r="U120" s="9"/>
      <c r="W120" s="9"/>
      <c r="Y120" s="9"/>
      <c r="Z120" s="9"/>
      <c r="AA120" s="9"/>
      <c r="AB120" s="9"/>
    </row>
    <row r="121" spans="2:28" ht="15.75" customHeight="1">
      <c r="B121" s="5"/>
      <c r="C121" s="5"/>
      <c r="D121" s="10"/>
      <c r="E121" s="11"/>
      <c r="F121" s="1"/>
      <c r="J121" s="113" t="s">
        <v>71</v>
      </c>
      <c r="K121" s="60"/>
      <c r="L121" s="114"/>
      <c r="M121"/>
      <c r="P121" s="1"/>
      <c r="R121" s="9"/>
      <c r="S121" s="9"/>
      <c r="T121" s="9"/>
      <c r="U121" s="9"/>
      <c r="W121" s="9"/>
      <c r="Y121" s="9"/>
      <c r="Z121" s="9"/>
      <c r="AA121" s="9"/>
      <c r="AB121" s="9"/>
    </row>
    <row r="122" spans="2:28" ht="15.75" customHeight="1">
      <c r="B122" s="5"/>
      <c r="C122" s="5"/>
      <c r="D122" s="10"/>
      <c r="E122" s="11"/>
      <c r="F122" s="1"/>
      <c r="J122" s="125" t="s">
        <v>159</v>
      </c>
      <c r="M122"/>
      <c r="P122" s="1"/>
      <c r="R122" s="9"/>
      <c r="S122" s="9"/>
      <c r="T122" s="9"/>
      <c r="U122" s="9"/>
      <c r="W122" s="9"/>
      <c r="Y122" s="9"/>
      <c r="Z122" s="9"/>
      <c r="AA122" s="9"/>
      <c r="AB122" s="9"/>
    </row>
    <row r="123" spans="2:28" ht="15.75" customHeight="1">
      <c r="B123" s="136"/>
      <c r="C123" s="136"/>
      <c r="D123" s="137"/>
      <c r="E123" s="138"/>
      <c r="F123" s="122"/>
      <c r="G123" s="120"/>
      <c r="H123" s="120"/>
      <c r="I123" s="120"/>
      <c r="J123" s="103"/>
      <c r="K123" s="103"/>
      <c r="L123" s="103"/>
      <c r="M123" s="103"/>
      <c r="N123" s="120"/>
      <c r="O123" s="120"/>
      <c r="P123" s="120"/>
      <c r="Q123" s="120"/>
      <c r="R123" s="120"/>
      <c r="S123" s="120"/>
      <c r="T123" s="120"/>
      <c r="U123" s="139"/>
      <c r="V123" s="120"/>
      <c r="W123" s="139"/>
      <c r="X123" s="120"/>
      <c r="Y123" s="139"/>
      <c r="Z123" s="139"/>
      <c r="AA123" s="139"/>
      <c r="AB123" s="139"/>
    </row>
    <row r="124" spans="2:28" ht="15.75" customHeight="1">
      <c r="B124" s="5"/>
      <c r="C124" s="5"/>
      <c r="D124" s="10"/>
      <c r="E124" s="11"/>
      <c r="F124" s="1"/>
      <c r="P124" s="1"/>
      <c r="R124" s="9"/>
      <c r="S124" s="9"/>
      <c r="T124" s="9"/>
      <c r="U124" s="9"/>
      <c r="W124" s="9"/>
      <c r="Y124" s="9"/>
      <c r="Z124" s="9"/>
      <c r="AA124" s="9"/>
      <c r="AB124" s="9"/>
    </row>
    <row r="125" spans="2:28" ht="15.75" customHeight="1">
      <c r="B125" s="68" t="s">
        <v>67</v>
      </c>
      <c r="C125" s="29" t="s">
        <v>68</v>
      </c>
      <c r="D125" s="10"/>
      <c r="E125" s="11"/>
      <c r="F125" s="1"/>
      <c r="P125" s="1"/>
      <c r="R125" s="9"/>
      <c r="S125" s="9"/>
      <c r="T125" s="9"/>
      <c r="U125" s="9"/>
      <c r="W125" s="9"/>
      <c r="Y125" s="9"/>
      <c r="Z125" s="9"/>
      <c r="AA125" s="9"/>
      <c r="AB125" s="9"/>
    </row>
    <row r="126" spans="2:28" ht="15.75" customHeight="1">
      <c r="B126" s="109" t="s">
        <v>151</v>
      </c>
      <c r="C126" s="109"/>
      <c r="D126" s="110"/>
      <c r="E126" s="11"/>
      <c r="F126" s="109"/>
      <c r="J126"/>
      <c r="K126"/>
      <c r="L126"/>
      <c r="M126"/>
      <c r="P126" s="109"/>
      <c r="R126" s="9"/>
      <c r="S126" s="9"/>
      <c r="T126" s="9"/>
      <c r="U126" s="9"/>
      <c r="W126" s="9"/>
      <c r="Y126" s="9"/>
      <c r="Z126" s="9"/>
      <c r="AA126" s="9"/>
      <c r="AB126" s="9"/>
    </row>
    <row r="127" spans="2:28" ht="15.75" customHeight="1">
      <c r="B127" s="109"/>
      <c r="C127" s="109" t="s">
        <v>150</v>
      </c>
      <c r="D127" s="110"/>
      <c r="E127" s="11"/>
      <c r="F127" s="109"/>
      <c r="J127"/>
      <c r="K127"/>
      <c r="L127"/>
      <c r="M127"/>
      <c r="P127" s="109"/>
      <c r="R127" s="9"/>
      <c r="S127" s="9"/>
      <c r="T127" s="9"/>
      <c r="U127" s="9"/>
      <c r="W127" s="9"/>
      <c r="Y127" s="9"/>
      <c r="Z127" s="9"/>
      <c r="AA127" s="9"/>
      <c r="AB127" s="9"/>
    </row>
    <row r="128" spans="2:28" ht="15.75" customHeight="1">
      <c r="B128" s="109"/>
      <c r="C128" s="109"/>
      <c r="D128" s="110"/>
      <c r="E128" s="11"/>
      <c r="F128" s="109"/>
      <c r="J128"/>
      <c r="K128"/>
      <c r="L128"/>
      <c r="M128"/>
      <c r="P128" s="109"/>
      <c r="R128" s="9"/>
      <c r="S128" s="9"/>
      <c r="T128" s="9"/>
      <c r="U128" s="9"/>
      <c r="W128" s="9"/>
      <c r="Y128" s="9"/>
      <c r="Z128" s="9"/>
      <c r="AA128" s="9"/>
      <c r="AB128" s="9"/>
    </row>
    <row r="129" spans="2:28" ht="15.75" customHeight="1">
      <c r="B129" s="109"/>
      <c r="C129" s="109"/>
      <c r="D129" s="107"/>
      <c r="E129" s="80" t="s">
        <v>69</v>
      </c>
      <c r="F129" s="25"/>
      <c r="J129"/>
      <c r="K129"/>
      <c r="L129"/>
      <c r="M129"/>
      <c r="P129" s="109"/>
      <c r="R129" s="9"/>
      <c r="S129" s="9"/>
      <c r="T129" s="9"/>
      <c r="U129" s="9"/>
      <c r="W129" s="9"/>
      <c r="Y129" s="9"/>
      <c r="Z129" s="9"/>
      <c r="AA129" s="9"/>
      <c r="AB129" s="9"/>
    </row>
    <row r="130" spans="2:28" ht="15.75" customHeight="1">
      <c r="B130" s="109"/>
      <c r="C130" s="109"/>
      <c r="D130" s="110" t="s">
        <v>163</v>
      </c>
      <c r="E130" s="11"/>
      <c r="F130" s="109"/>
      <c r="J130"/>
      <c r="K130"/>
      <c r="L130"/>
      <c r="M130"/>
      <c r="P130" s="109"/>
      <c r="R130" s="9"/>
      <c r="S130" s="9"/>
      <c r="T130" s="9"/>
      <c r="U130" s="9"/>
      <c r="W130" s="9"/>
      <c r="Y130" s="9"/>
      <c r="Z130" s="9"/>
      <c r="AA130" s="9"/>
      <c r="AB130" s="9"/>
    </row>
    <row r="131" spans="2:28" ht="15.75" customHeight="1">
      <c r="B131" s="109"/>
      <c r="C131" s="109"/>
      <c r="D131" s="110"/>
      <c r="E131" s="11" t="s">
        <v>164</v>
      </c>
      <c r="F131" s="109"/>
      <c r="J131"/>
      <c r="K131"/>
      <c r="L131"/>
      <c r="M131"/>
      <c r="P131" s="109"/>
      <c r="R131" s="9"/>
      <c r="S131" s="9"/>
      <c r="T131" s="9"/>
      <c r="U131" s="9"/>
      <c r="W131" s="9"/>
      <c r="Y131" s="9"/>
      <c r="Z131" s="9"/>
      <c r="AA131" s="9"/>
      <c r="AB131" s="9"/>
    </row>
    <row r="132" spans="2:28" ht="15.75" customHeight="1">
      <c r="B132" s="109"/>
      <c r="C132" s="109"/>
      <c r="D132" s="110"/>
      <c r="E132" s="11"/>
      <c r="F132" s="109" t="s">
        <v>149</v>
      </c>
      <c r="J132"/>
      <c r="K132"/>
      <c r="L132"/>
      <c r="M132"/>
      <c r="P132" s="109"/>
      <c r="R132" s="9"/>
      <c r="S132" s="9"/>
      <c r="T132" s="9"/>
      <c r="U132" s="9"/>
      <c r="W132" s="9"/>
      <c r="Y132" s="9"/>
      <c r="Z132" s="9"/>
      <c r="AA132" s="9"/>
      <c r="AB132" s="9"/>
    </row>
    <row r="133" spans="2:28" ht="15.75" customHeight="1">
      <c r="B133" s="109"/>
      <c r="C133" s="109"/>
      <c r="D133" s="110"/>
      <c r="E133" s="11"/>
      <c r="F133" s="109"/>
      <c r="J133"/>
      <c r="K133"/>
      <c r="L133"/>
      <c r="M133"/>
      <c r="P133" s="109"/>
      <c r="R133" s="9"/>
      <c r="S133" s="9"/>
      <c r="T133" s="9"/>
      <c r="U133" s="9"/>
      <c r="W133" s="9"/>
      <c r="Y133" s="9"/>
      <c r="Z133" s="9"/>
      <c r="AA133" s="9"/>
      <c r="AB133" s="9"/>
    </row>
    <row r="134" spans="2:28" ht="15.75" customHeight="1">
      <c r="B134" s="109"/>
      <c r="C134" s="109"/>
      <c r="D134" s="110"/>
      <c r="E134" s="11"/>
      <c r="F134" s="109"/>
      <c r="G134" s="28"/>
      <c r="H134" s="27"/>
      <c r="I134" s="27" t="s">
        <v>63</v>
      </c>
      <c r="J134" s="31"/>
      <c r="K134" s="31"/>
      <c r="L134" s="81"/>
      <c r="M134"/>
      <c r="P134" s="109"/>
      <c r="R134" s="9"/>
      <c r="S134" s="9"/>
      <c r="T134" s="9"/>
      <c r="U134" s="9"/>
      <c r="W134" s="9"/>
      <c r="Y134" s="9"/>
      <c r="Z134" s="9"/>
      <c r="AA134" s="9"/>
      <c r="AB134" s="9"/>
    </row>
    <row r="135" spans="2:28" ht="15.75" customHeight="1">
      <c r="B135" s="109"/>
      <c r="C135" s="109"/>
      <c r="D135" s="110"/>
      <c r="E135" s="11"/>
      <c r="F135" s="109"/>
      <c r="G135" s="26" t="s">
        <v>152</v>
      </c>
      <c r="J135"/>
      <c r="K135"/>
      <c r="L135"/>
      <c r="M135"/>
      <c r="P135" s="109"/>
      <c r="R135" s="9"/>
      <c r="S135" s="9"/>
      <c r="T135" s="9"/>
      <c r="U135" s="9"/>
      <c r="W135" s="9"/>
      <c r="Y135" s="9"/>
      <c r="Z135" s="9"/>
      <c r="AA135" s="9"/>
      <c r="AB135" s="9"/>
    </row>
    <row r="136" spans="2:28" ht="15.75" customHeight="1">
      <c r="B136" s="109"/>
      <c r="C136" s="109"/>
      <c r="D136" s="110"/>
      <c r="E136" s="11"/>
      <c r="F136" s="109"/>
      <c r="H136" s="26" t="s">
        <v>153</v>
      </c>
      <c r="J136"/>
      <c r="K136"/>
      <c r="L136"/>
      <c r="M136"/>
      <c r="P136" s="109"/>
      <c r="R136" s="9"/>
      <c r="S136" s="9"/>
      <c r="T136" s="9"/>
      <c r="U136" s="9"/>
      <c r="W136" s="9"/>
      <c r="Y136" s="9"/>
      <c r="Z136" s="9"/>
      <c r="AA136" s="9"/>
      <c r="AB136" s="9"/>
    </row>
    <row r="137" spans="2:28" ht="15.75" customHeight="1">
      <c r="B137" s="109"/>
      <c r="C137" s="109"/>
      <c r="D137" s="110"/>
      <c r="E137" s="11"/>
      <c r="F137" s="109"/>
      <c r="I137" s="26" t="s">
        <v>180</v>
      </c>
      <c r="J137"/>
      <c r="K137"/>
      <c r="L137"/>
      <c r="M137"/>
      <c r="P137" s="109"/>
      <c r="R137" s="9"/>
      <c r="S137" s="9"/>
      <c r="T137" s="9"/>
      <c r="U137" s="9"/>
      <c r="W137" s="9"/>
      <c r="Y137" s="9"/>
      <c r="Z137" s="9"/>
      <c r="AA137" s="9"/>
      <c r="AB137" s="9"/>
    </row>
    <row r="138" spans="2:28" ht="15.75" customHeight="1">
      <c r="B138" s="109"/>
      <c r="C138" s="109"/>
      <c r="D138" s="110"/>
      <c r="E138" s="11"/>
      <c r="F138" s="109"/>
      <c r="J138" s="26" t="s">
        <v>154</v>
      </c>
      <c r="K138"/>
      <c r="L138"/>
      <c r="M138"/>
      <c r="P138" s="109"/>
      <c r="R138" s="9"/>
      <c r="S138" s="9"/>
      <c r="T138" s="9"/>
      <c r="U138" s="9"/>
      <c r="W138" s="9"/>
      <c r="Y138" s="9"/>
      <c r="Z138" s="9"/>
      <c r="AA138" s="9"/>
      <c r="AB138" s="9"/>
    </row>
    <row r="139" spans="2:28" ht="15.75" customHeight="1">
      <c r="B139" s="109"/>
      <c r="C139" s="109"/>
      <c r="D139" s="110"/>
      <c r="E139" s="11"/>
      <c r="F139" s="109"/>
      <c r="J139"/>
      <c r="K139" s="26" t="s">
        <v>187</v>
      </c>
      <c r="L139"/>
      <c r="M139"/>
      <c r="P139" s="109"/>
      <c r="R139" s="9"/>
      <c r="S139" s="9"/>
      <c r="T139" s="9"/>
      <c r="U139" s="9"/>
      <c r="W139" s="9"/>
      <c r="Y139" s="9"/>
      <c r="Z139" s="9"/>
      <c r="AA139" s="9"/>
      <c r="AB139" s="9"/>
    </row>
    <row r="140" spans="2:28" ht="15.75" customHeight="1">
      <c r="B140" s="109"/>
      <c r="C140" s="109"/>
      <c r="D140" s="110"/>
      <c r="E140" s="11"/>
      <c r="F140" s="109"/>
      <c r="J140"/>
      <c r="K140"/>
      <c r="L140" s="26" t="s">
        <v>155</v>
      </c>
      <c r="M140"/>
      <c r="P140" s="109"/>
      <c r="R140" s="9"/>
      <c r="S140" s="9"/>
      <c r="T140" s="9"/>
      <c r="U140" s="9"/>
      <c r="W140" s="9"/>
      <c r="Y140" s="9"/>
      <c r="Z140" s="9"/>
      <c r="AA140" s="9"/>
      <c r="AB140" s="9"/>
    </row>
    <row r="141" spans="2:28" ht="15.75" customHeight="1">
      <c r="B141" s="109"/>
      <c r="C141" s="109"/>
      <c r="D141" s="110"/>
      <c r="E141" s="11"/>
      <c r="F141" s="109"/>
      <c r="J141"/>
      <c r="K141"/>
      <c r="L141"/>
      <c r="M141"/>
      <c r="P141" s="109"/>
      <c r="R141" s="9"/>
      <c r="S141" s="9"/>
      <c r="T141" s="9"/>
      <c r="U141" s="9"/>
      <c r="W141" s="9"/>
      <c r="Y141" s="9"/>
      <c r="Z141" s="9"/>
      <c r="AA141" s="9"/>
      <c r="AB141" s="9"/>
    </row>
    <row r="142" spans="2:28" ht="15.75" customHeight="1">
      <c r="B142" s="109"/>
      <c r="C142" s="109"/>
      <c r="D142" s="110"/>
      <c r="E142" s="11"/>
      <c r="F142" s="109"/>
      <c r="J142"/>
      <c r="K142"/>
      <c r="L142"/>
      <c r="M142" s="115" t="s">
        <v>129</v>
      </c>
      <c r="P142" s="109"/>
      <c r="R142" s="9"/>
      <c r="S142" s="9"/>
      <c r="T142" s="9"/>
      <c r="U142" s="9"/>
      <c r="W142" s="9"/>
      <c r="Y142" s="9"/>
      <c r="Z142" s="9"/>
      <c r="AA142" s="9"/>
      <c r="AB142" s="9"/>
    </row>
    <row r="143" spans="2:28" ht="15.75" customHeight="1">
      <c r="B143" s="109"/>
      <c r="C143" s="109"/>
      <c r="D143" s="110"/>
      <c r="E143" s="11"/>
      <c r="F143" s="109"/>
      <c r="J143"/>
      <c r="K143"/>
      <c r="L143"/>
      <c r="M143" s="26" t="s">
        <v>156</v>
      </c>
      <c r="P143" s="109"/>
      <c r="R143" s="9"/>
      <c r="S143" s="9"/>
      <c r="T143" s="9"/>
      <c r="U143" s="9"/>
      <c r="W143" s="9"/>
      <c r="Y143" s="9"/>
      <c r="Z143" s="9"/>
      <c r="AA143" s="9"/>
      <c r="AB143" s="9"/>
    </row>
    <row r="144" spans="2:28" ht="15.75" customHeight="1">
      <c r="B144" s="109"/>
      <c r="C144" s="109"/>
      <c r="D144" s="110"/>
      <c r="E144" s="11"/>
      <c r="F144" s="109"/>
      <c r="J144"/>
      <c r="K144"/>
      <c r="L144"/>
      <c r="M144"/>
      <c r="P144" s="109"/>
      <c r="R144" s="9"/>
      <c r="S144" s="9"/>
      <c r="T144" s="9"/>
      <c r="U144" s="9"/>
      <c r="W144" s="9"/>
      <c r="Y144" s="9"/>
      <c r="Z144" s="9"/>
      <c r="AA144" s="9"/>
      <c r="AB144" s="9"/>
    </row>
    <row r="145" spans="2:28" ht="15.75" customHeight="1">
      <c r="B145" s="109"/>
      <c r="C145" s="109"/>
      <c r="D145" s="110"/>
      <c r="E145" s="11"/>
      <c r="F145" s="109"/>
      <c r="J145"/>
      <c r="K145"/>
      <c r="L145"/>
      <c r="M145"/>
      <c r="N145" s="28"/>
      <c r="O145" s="31" t="s">
        <v>110</v>
      </c>
      <c r="P145" s="25"/>
      <c r="R145" s="9"/>
      <c r="S145" s="9"/>
      <c r="T145" s="9"/>
      <c r="U145" s="9"/>
      <c r="W145" s="9"/>
      <c r="Y145" s="9"/>
      <c r="Z145" s="9"/>
      <c r="AA145" s="9"/>
      <c r="AB145" s="9"/>
    </row>
    <row r="146" spans="2:28" ht="15.75" customHeight="1">
      <c r="B146" s="109"/>
      <c r="C146" s="109"/>
      <c r="D146" s="110"/>
      <c r="E146" s="11"/>
      <c r="F146" s="109"/>
      <c r="J146"/>
      <c r="K146"/>
      <c r="L146"/>
      <c r="M146"/>
      <c r="N146" s="26" t="s">
        <v>157</v>
      </c>
      <c r="P146" s="109"/>
      <c r="R146" s="9"/>
      <c r="S146" s="9"/>
      <c r="T146" s="9"/>
      <c r="U146" s="9"/>
      <c r="W146" s="9"/>
      <c r="Y146" s="9"/>
      <c r="Z146" s="9"/>
      <c r="AA146" s="9"/>
      <c r="AB146" s="9"/>
    </row>
    <row r="147" spans="2:28" ht="15.75" customHeight="1">
      <c r="B147" s="109"/>
      <c r="C147" s="109"/>
      <c r="D147" s="110"/>
      <c r="E147" s="11"/>
      <c r="F147" s="109"/>
      <c r="J147"/>
      <c r="K147"/>
      <c r="L147"/>
      <c r="M147"/>
      <c r="P147" s="109"/>
      <c r="R147" s="9"/>
      <c r="S147" s="9"/>
      <c r="T147" s="9"/>
      <c r="U147" s="9"/>
      <c r="W147" s="9"/>
      <c r="Y147" s="9"/>
      <c r="Z147" s="9"/>
      <c r="AA147" s="9"/>
      <c r="AB147" s="9"/>
    </row>
    <row r="148" spans="2:28" ht="15.75" customHeight="1">
      <c r="B148" s="109"/>
      <c r="C148" s="109"/>
      <c r="D148" s="110"/>
      <c r="E148" s="11"/>
      <c r="F148" s="109"/>
      <c r="J148"/>
      <c r="K148"/>
      <c r="L148"/>
      <c r="M148"/>
      <c r="P148" s="109"/>
      <c r="R148" s="32"/>
      <c r="S148" s="33"/>
      <c r="T148" s="34" t="s">
        <v>111</v>
      </c>
      <c r="U148" s="34"/>
      <c r="V148" s="27"/>
      <c r="W148" s="34"/>
      <c r="X148" s="43"/>
      <c r="Y148" s="9"/>
      <c r="Z148" s="9"/>
      <c r="AA148" s="9"/>
      <c r="AB148" s="9"/>
    </row>
    <row r="149" spans="2:28" ht="15.75" customHeight="1">
      <c r="B149" s="109"/>
      <c r="C149" s="109"/>
      <c r="D149" s="110"/>
      <c r="E149" s="11"/>
      <c r="F149" s="109"/>
      <c r="J149"/>
      <c r="K149"/>
      <c r="L149"/>
      <c r="M149"/>
      <c r="P149" s="109"/>
      <c r="R149" s="9" t="s">
        <v>162</v>
      </c>
      <c r="S149" s="9"/>
      <c r="T149" s="9"/>
      <c r="U149" s="9"/>
      <c r="W149" s="9"/>
      <c r="Y149" s="9"/>
      <c r="Z149" s="9"/>
      <c r="AA149" s="9"/>
      <c r="AB149" s="9"/>
    </row>
    <row r="150" spans="2:28" ht="15.75" customHeight="1">
      <c r="B150" s="109"/>
      <c r="C150" s="109"/>
      <c r="D150" s="110"/>
      <c r="E150" s="11"/>
      <c r="F150" s="109"/>
      <c r="J150"/>
      <c r="K150"/>
      <c r="L150"/>
      <c r="M150"/>
      <c r="P150" s="109"/>
      <c r="R150" s="9"/>
      <c r="S150" s="9"/>
      <c r="T150" s="9"/>
      <c r="U150" s="9"/>
      <c r="W150" s="9"/>
      <c r="Y150" s="9"/>
      <c r="Z150" s="9"/>
      <c r="AA150" s="9"/>
      <c r="AB150" s="9"/>
    </row>
    <row r="151" spans="2:28" ht="15.75" customHeight="1">
      <c r="B151" s="109"/>
      <c r="C151" s="109"/>
      <c r="D151" s="110"/>
      <c r="E151" s="11"/>
      <c r="F151" s="109"/>
      <c r="J151"/>
      <c r="K151"/>
      <c r="L151"/>
      <c r="M151"/>
      <c r="P151" s="109"/>
      <c r="R151" s="9"/>
      <c r="S151" s="9"/>
      <c r="T151" s="9"/>
      <c r="U151" s="9"/>
      <c r="W151" s="9"/>
      <c r="Y151" s="9"/>
      <c r="Z151" s="32"/>
      <c r="AA151" s="34" t="s">
        <v>108</v>
      </c>
      <c r="AB151" s="35"/>
    </row>
    <row r="152" spans="2:28" ht="15.75" customHeight="1">
      <c r="B152" s="109"/>
      <c r="C152" s="109"/>
      <c r="D152" s="110"/>
      <c r="E152" s="11"/>
      <c r="F152" s="109"/>
      <c r="J152"/>
      <c r="K152"/>
      <c r="L152"/>
      <c r="M152"/>
      <c r="P152" s="109"/>
      <c r="R152" s="9"/>
      <c r="S152" s="9"/>
      <c r="T152" s="9"/>
      <c r="U152" s="9"/>
      <c r="W152" s="9"/>
      <c r="Y152" s="9"/>
      <c r="Z152" s="9" t="s">
        <v>165</v>
      </c>
      <c r="AA152" s="9"/>
      <c r="AB152" s="9"/>
    </row>
    <row r="153" spans="2:28" ht="15.75" customHeight="1">
      <c r="B153" s="109"/>
      <c r="C153" s="109"/>
      <c r="D153" s="110"/>
      <c r="E153" s="11"/>
      <c r="F153" s="109"/>
      <c r="J153"/>
      <c r="K153"/>
      <c r="L153"/>
      <c r="M153"/>
      <c r="P153" s="109"/>
      <c r="R153" s="9"/>
      <c r="S153" s="9"/>
      <c r="T153" s="9"/>
      <c r="U153" s="9"/>
      <c r="W153" s="9"/>
      <c r="Y153" s="9"/>
      <c r="Z153" s="9"/>
      <c r="AA153" s="9" t="s">
        <v>161</v>
      </c>
      <c r="AB153" s="9"/>
    </row>
    <row r="154" spans="2:28" ht="15.75" customHeight="1">
      <c r="B154" s="136"/>
      <c r="C154" s="136"/>
      <c r="D154" s="137"/>
      <c r="E154" s="138"/>
      <c r="F154" s="122"/>
      <c r="G154" s="120"/>
      <c r="H154" s="120"/>
      <c r="I154" s="120"/>
      <c r="J154" s="103"/>
      <c r="K154" s="103"/>
      <c r="L154" s="103"/>
      <c r="M154" s="103"/>
      <c r="N154" s="120"/>
      <c r="O154" s="120"/>
      <c r="P154" s="120"/>
      <c r="Q154" s="120"/>
      <c r="R154" s="120"/>
      <c r="S154" s="120"/>
      <c r="T154" s="120"/>
      <c r="U154" s="139"/>
      <c r="V154" s="120"/>
      <c r="W154" s="139"/>
      <c r="X154" s="120"/>
      <c r="Y154" s="139"/>
      <c r="Z154" s="139"/>
      <c r="AA154" s="139"/>
      <c r="AB154" s="139"/>
    </row>
    <row r="155" spans="2:28" ht="15.75" customHeight="1">
      <c r="B155" s="5"/>
      <c r="C155" s="5"/>
      <c r="D155" s="10"/>
      <c r="E155" s="11"/>
      <c r="F155" s="1"/>
      <c r="P155" s="1"/>
      <c r="R155" s="9"/>
      <c r="S155" s="9"/>
      <c r="T155" s="9"/>
      <c r="U155" s="9"/>
      <c r="W155" s="9"/>
      <c r="Y155" s="9"/>
      <c r="Z155" s="9"/>
      <c r="AA155" s="9"/>
      <c r="AB155" s="9"/>
    </row>
    <row r="156" spans="2:28" ht="15.75" customHeight="1">
      <c r="B156" s="5"/>
      <c r="C156" s="5"/>
      <c r="D156" s="10"/>
      <c r="E156" s="11"/>
      <c r="F156" s="1"/>
      <c r="P156" s="1"/>
      <c r="R156" s="9"/>
      <c r="S156" s="9"/>
      <c r="T156" s="9"/>
      <c r="U156" s="9"/>
      <c r="W156" s="9"/>
      <c r="Y156" s="9"/>
      <c r="Z156" s="9"/>
      <c r="AA156" s="9"/>
      <c r="AB156" s="9"/>
    </row>
    <row r="157" spans="2:28" ht="15.75" customHeight="1">
      <c r="B157" s="5"/>
      <c r="C157" s="5"/>
      <c r="D157" s="10"/>
      <c r="E157" s="11"/>
      <c r="F157" s="1"/>
      <c r="P157" s="1"/>
      <c r="R157" s="9"/>
      <c r="S157" s="9"/>
      <c r="T157" s="9"/>
      <c r="U157" s="9"/>
      <c r="W157" s="9"/>
      <c r="Y157" s="9"/>
      <c r="Z157" s="9"/>
      <c r="AA157" s="9"/>
      <c r="AB157" s="9"/>
    </row>
    <row r="158" spans="2:28" ht="15.75" customHeight="1">
      <c r="B158" s="5"/>
      <c r="C158" s="5"/>
      <c r="D158" s="10"/>
      <c r="E158" s="11"/>
      <c r="F158" s="1"/>
      <c r="P158" s="1"/>
      <c r="R158" s="9"/>
      <c r="S158" s="9"/>
      <c r="T158" s="9"/>
      <c r="U158" s="9"/>
      <c r="W158" s="9"/>
      <c r="Y158" s="9"/>
      <c r="Z158" s="9"/>
      <c r="AA158" s="9"/>
      <c r="AB158" s="9"/>
    </row>
    <row r="159" spans="2:28" ht="15.75" customHeight="1">
      <c r="B159" s="5"/>
      <c r="C159" s="5"/>
      <c r="D159" s="10"/>
      <c r="E159" s="11"/>
      <c r="F159" s="1"/>
      <c r="P159" s="1"/>
      <c r="R159" s="9"/>
      <c r="S159" s="9"/>
      <c r="T159" s="9"/>
      <c r="U159" s="9"/>
      <c r="W159" s="9"/>
      <c r="Y159" s="9"/>
      <c r="Z159" s="9"/>
      <c r="AA159" s="9"/>
      <c r="AB159" s="9"/>
    </row>
    <row r="160" spans="2:28" ht="15.75" customHeight="1">
      <c r="B160" s="5"/>
      <c r="C160" s="5"/>
      <c r="D160" s="10"/>
      <c r="E160" s="11"/>
      <c r="F160" s="1"/>
      <c r="P160" s="1"/>
      <c r="R160" s="9"/>
      <c r="S160" s="9"/>
      <c r="T160" s="9"/>
      <c r="U160" s="9"/>
      <c r="W160" s="9"/>
      <c r="Y160" s="9"/>
      <c r="Z160" s="9"/>
      <c r="AA160" s="9"/>
      <c r="AB160" s="9"/>
    </row>
    <row r="161" spans="2:28" ht="15.75" customHeight="1">
      <c r="B161" s="5"/>
      <c r="C161" s="5"/>
      <c r="D161" s="10"/>
      <c r="E161" s="11"/>
      <c r="F161" s="1"/>
      <c r="P161" s="1"/>
      <c r="R161" s="9"/>
      <c r="S161" s="9"/>
      <c r="T161" s="9"/>
      <c r="U161" s="9"/>
      <c r="W161" s="9"/>
      <c r="Y161" s="9"/>
      <c r="Z161" s="9"/>
      <c r="AA161" s="9"/>
      <c r="AB161" s="9"/>
    </row>
    <row r="162" spans="2:28" ht="15.75" customHeight="1">
      <c r="B162" s="5"/>
      <c r="C162" s="5"/>
      <c r="D162" s="10"/>
      <c r="E162" s="11"/>
      <c r="F162" s="1"/>
      <c r="P162" s="1"/>
      <c r="R162" s="9"/>
      <c r="S162" s="9"/>
      <c r="T162" s="9"/>
      <c r="U162" s="9"/>
      <c r="W162" s="9"/>
      <c r="Y162" s="9"/>
      <c r="Z162" s="9"/>
      <c r="AA162" s="9"/>
      <c r="AB162" s="9"/>
    </row>
    <row r="163" spans="2:28" ht="15.75" customHeight="1">
      <c r="B163" s="5"/>
      <c r="C163" s="5"/>
      <c r="D163" s="10"/>
      <c r="E163" s="11"/>
      <c r="F163" s="1"/>
      <c r="P163" s="1"/>
      <c r="R163" s="9"/>
      <c r="S163" s="9"/>
      <c r="T163" s="9"/>
      <c r="U163" s="9"/>
      <c r="W163" s="9"/>
      <c r="Y163" s="9"/>
      <c r="Z163" s="9"/>
      <c r="AA163" s="9"/>
      <c r="AB163" s="9"/>
    </row>
    <row r="164" spans="2:28" ht="15.75" customHeight="1">
      <c r="B164" s="5"/>
      <c r="C164" s="5"/>
      <c r="D164" s="10"/>
      <c r="E164" s="11"/>
      <c r="F164" s="1"/>
      <c r="P164" s="1"/>
      <c r="R164" s="9"/>
      <c r="S164" s="9"/>
      <c r="T164" s="9"/>
      <c r="U164" s="9"/>
      <c r="W164" s="9"/>
      <c r="Y164" s="9"/>
      <c r="Z164" s="9"/>
      <c r="AA164" s="9"/>
      <c r="AB164" s="9"/>
    </row>
    <row r="165" spans="2:28" ht="15.75" customHeight="1">
      <c r="B165" s="5"/>
      <c r="C165" s="5"/>
      <c r="D165" s="10"/>
      <c r="E165" s="11"/>
      <c r="F165" s="1"/>
      <c r="P165" s="1"/>
      <c r="R165" s="9"/>
      <c r="S165" s="9"/>
      <c r="T165" s="9"/>
      <c r="U165" s="9"/>
      <c r="W165" s="9"/>
      <c r="Y165" s="9"/>
      <c r="Z165" s="9"/>
      <c r="AA165" s="9"/>
      <c r="AB165" s="9"/>
    </row>
    <row r="166" spans="2:28" ht="15.75" customHeight="1">
      <c r="B166" s="5"/>
      <c r="C166" s="5"/>
      <c r="D166" s="10"/>
      <c r="E166" s="11"/>
      <c r="F166" s="1"/>
      <c r="P166" s="1"/>
      <c r="R166" s="9"/>
      <c r="S166" s="9"/>
      <c r="T166" s="9"/>
      <c r="U166" s="9"/>
      <c r="W166" s="9"/>
      <c r="Y166" s="9"/>
      <c r="Z166" s="9"/>
      <c r="AA166" s="9"/>
      <c r="AB166" s="9"/>
    </row>
    <row r="167" spans="2:28" ht="15.75" customHeight="1">
      <c r="B167" s="5"/>
      <c r="C167" s="5"/>
      <c r="D167" s="10"/>
      <c r="E167" s="11"/>
      <c r="F167" s="1"/>
      <c r="P167" s="1"/>
      <c r="R167" s="9"/>
      <c r="S167" s="9"/>
      <c r="T167" s="9"/>
      <c r="U167" s="9"/>
      <c r="W167" s="9"/>
      <c r="Y167" s="9"/>
      <c r="Z167" s="9"/>
      <c r="AA167" s="9"/>
      <c r="AB167" s="9"/>
    </row>
    <row r="168" spans="2:28" ht="15.75" customHeight="1">
      <c r="B168" s="5"/>
      <c r="C168" s="5"/>
      <c r="D168" s="10"/>
      <c r="E168" s="11"/>
      <c r="F168" s="1"/>
      <c r="P168" s="1"/>
      <c r="R168" s="9"/>
      <c r="S168" s="9"/>
      <c r="T168" s="9"/>
      <c r="U168" s="9"/>
      <c r="W168" s="9"/>
      <c r="Y168" s="9"/>
      <c r="Z168" s="9"/>
      <c r="AA168" s="9"/>
      <c r="AB168" s="9"/>
    </row>
    <row r="169" spans="2:28" ht="15.75" customHeight="1">
      <c r="B169" s="5"/>
      <c r="C169" s="5"/>
      <c r="D169" s="10"/>
      <c r="E169" s="11"/>
      <c r="F169" s="1"/>
      <c r="P169" s="1"/>
      <c r="R169" s="9"/>
      <c r="S169" s="9"/>
      <c r="T169" s="9"/>
      <c r="U169" s="9"/>
      <c r="W169" s="9"/>
      <c r="Y169" s="9"/>
      <c r="Z169" s="9"/>
      <c r="AA169" s="9"/>
      <c r="AB169" s="9"/>
    </row>
    <row r="170" spans="2:28" ht="15.75" customHeight="1">
      <c r="B170" s="5"/>
      <c r="C170" s="5"/>
      <c r="D170" s="10"/>
      <c r="E170" s="11"/>
      <c r="F170" s="1"/>
      <c r="P170" s="1"/>
      <c r="R170" s="9"/>
      <c r="S170" s="9"/>
      <c r="T170" s="9"/>
      <c r="U170" s="9"/>
      <c r="W170" s="9"/>
      <c r="Y170" s="9"/>
      <c r="Z170" s="9"/>
      <c r="AA170" s="9"/>
      <c r="AB170" s="9"/>
    </row>
    <row r="171" spans="2:28" ht="15.75" customHeight="1">
      <c r="B171" s="5"/>
      <c r="C171" s="5"/>
      <c r="D171" s="10"/>
      <c r="E171" s="11"/>
      <c r="F171" s="1"/>
      <c r="P171" s="1"/>
      <c r="R171" s="9"/>
      <c r="S171" s="9"/>
      <c r="T171" s="9"/>
      <c r="U171" s="9"/>
      <c r="W171" s="9"/>
      <c r="Y171" s="9"/>
      <c r="Z171" s="9"/>
      <c r="AA171" s="9"/>
      <c r="AB171" s="9"/>
    </row>
    <row r="172" spans="2:28" ht="15.75" customHeight="1">
      <c r="B172" s="5"/>
      <c r="C172" s="5"/>
      <c r="D172" s="10"/>
      <c r="E172" s="11"/>
      <c r="F172" s="1"/>
      <c r="P172" s="1"/>
      <c r="R172" s="9"/>
      <c r="S172" s="9"/>
      <c r="T172" s="9"/>
      <c r="U172" s="9"/>
      <c r="W172" s="9"/>
      <c r="Y172" s="9"/>
      <c r="Z172" s="9"/>
      <c r="AA172" s="9"/>
      <c r="AB172" s="9"/>
    </row>
    <row r="173" spans="2:28" ht="15.75" customHeight="1">
      <c r="B173" s="5"/>
      <c r="C173" s="5"/>
      <c r="D173" s="10"/>
      <c r="E173" s="11"/>
      <c r="F173" s="1"/>
      <c r="P173" s="1"/>
      <c r="R173" s="9"/>
      <c r="S173" s="9"/>
      <c r="T173" s="9"/>
      <c r="U173" s="9"/>
      <c r="W173" s="9"/>
      <c r="Y173" s="9"/>
      <c r="Z173" s="9"/>
      <c r="AA173" s="9"/>
      <c r="AB173" s="9"/>
    </row>
    <row r="174" spans="2:28" ht="15.75" customHeight="1">
      <c r="B174" s="5"/>
      <c r="C174" s="5"/>
      <c r="D174" s="10"/>
      <c r="E174" s="11"/>
      <c r="F174" s="1"/>
      <c r="P174" s="1"/>
      <c r="R174" s="9"/>
      <c r="S174" s="9"/>
      <c r="T174" s="9"/>
      <c r="U174" s="9"/>
      <c r="W174" s="9"/>
      <c r="Y174" s="9"/>
      <c r="Z174" s="9"/>
      <c r="AA174" s="9"/>
      <c r="AB174" s="9"/>
    </row>
    <row r="175" spans="2:28" ht="15.75" customHeight="1">
      <c r="B175" s="5"/>
      <c r="C175" s="5"/>
      <c r="D175" s="10"/>
      <c r="E175" s="11"/>
      <c r="F175" s="1"/>
      <c r="P175" s="1"/>
      <c r="R175" s="9"/>
      <c r="S175" s="9"/>
      <c r="T175" s="9"/>
      <c r="U175" s="9"/>
      <c r="W175" s="9"/>
      <c r="Y175" s="9"/>
      <c r="Z175" s="9"/>
      <c r="AA175" s="9"/>
      <c r="AB175" s="9"/>
    </row>
    <row r="176" spans="2:28" ht="15.75" customHeight="1">
      <c r="B176" s="5"/>
      <c r="C176" s="5"/>
      <c r="D176" s="10"/>
      <c r="E176" s="11"/>
      <c r="F176" s="1"/>
      <c r="P176" s="1"/>
      <c r="R176" s="9"/>
      <c r="S176" s="9"/>
      <c r="T176" s="9"/>
      <c r="U176" s="9"/>
      <c r="W176" s="9"/>
      <c r="Y176" s="9"/>
      <c r="Z176" s="9"/>
      <c r="AA176" s="9"/>
      <c r="AB176" s="9"/>
    </row>
    <row r="177" spans="2:28" ht="15.75" customHeight="1">
      <c r="B177" s="5"/>
      <c r="C177" s="5"/>
      <c r="D177" s="10"/>
      <c r="E177" s="11"/>
      <c r="F177" s="1"/>
      <c r="P177" s="1"/>
      <c r="R177" s="9"/>
      <c r="S177" s="9"/>
      <c r="T177" s="9"/>
      <c r="U177" s="9"/>
      <c r="W177" s="9"/>
      <c r="Y177" s="9"/>
      <c r="Z177" s="9"/>
      <c r="AA177" s="9"/>
      <c r="AB177" s="9"/>
    </row>
    <row r="178" spans="2:28" ht="15.75" customHeight="1">
      <c r="B178" s="5"/>
      <c r="C178" s="5"/>
      <c r="D178" s="10"/>
      <c r="E178" s="11"/>
      <c r="F178" s="1"/>
      <c r="P178" s="1"/>
      <c r="R178" s="9"/>
      <c r="S178" s="9"/>
      <c r="T178" s="9"/>
      <c r="U178" s="9"/>
      <c r="W178" s="9"/>
      <c r="Y178" s="9"/>
      <c r="Z178" s="9"/>
      <c r="AA178" s="9"/>
      <c r="AB178" s="9"/>
    </row>
    <row r="179" spans="2:28" ht="15.75" customHeight="1">
      <c r="B179" s="5"/>
      <c r="C179" s="5"/>
      <c r="D179" s="10"/>
      <c r="E179" s="11"/>
      <c r="F179" s="1"/>
      <c r="P179" s="1"/>
      <c r="R179" s="9"/>
      <c r="S179" s="9"/>
      <c r="T179" s="9"/>
      <c r="U179" s="9"/>
      <c r="W179" s="9"/>
      <c r="Y179" s="9"/>
      <c r="Z179" s="9"/>
      <c r="AA179" s="9"/>
      <c r="AB179" s="9"/>
    </row>
    <row r="180" spans="2:28" ht="15.75" customHeight="1">
      <c r="B180" s="5"/>
      <c r="C180" s="5"/>
      <c r="D180" s="10"/>
      <c r="E180" s="11"/>
      <c r="F180" s="1"/>
      <c r="P180" s="1"/>
      <c r="R180" s="9"/>
      <c r="S180" s="9"/>
      <c r="T180" s="9"/>
      <c r="U180" s="9"/>
      <c r="W180" s="9"/>
      <c r="Y180" s="9"/>
      <c r="Z180" s="9"/>
      <c r="AA180" s="9"/>
      <c r="AB180" s="9"/>
    </row>
    <row r="181" spans="2:28" ht="15.75" customHeight="1">
      <c r="B181" s="5"/>
      <c r="C181" s="5"/>
      <c r="D181" s="10"/>
      <c r="E181" s="11"/>
      <c r="F181" s="1"/>
      <c r="P181" s="1"/>
      <c r="R181" s="9"/>
      <c r="S181" s="9"/>
      <c r="T181" s="9"/>
      <c r="U181" s="9"/>
      <c r="W181" s="9"/>
      <c r="Y181" s="9"/>
      <c r="Z181" s="9"/>
      <c r="AA181" s="9"/>
      <c r="AB181" s="9"/>
    </row>
    <row r="182" spans="2:28" ht="15.75" customHeight="1">
      <c r="B182" s="5"/>
      <c r="C182" s="5"/>
      <c r="D182" s="10"/>
      <c r="E182" s="11"/>
      <c r="F182" s="1"/>
      <c r="P182" s="1"/>
      <c r="R182" s="9"/>
      <c r="S182" s="9"/>
      <c r="T182" s="9"/>
      <c r="U182" s="9"/>
      <c r="W182" s="9"/>
      <c r="Y182" s="9"/>
      <c r="Z182" s="9"/>
      <c r="AA182" s="9"/>
      <c r="AB182" s="9"/>
    </row>
    <row r="183" spans="2:28" ht="15.75" customHeight="1">
      <c r="B183" s="5"/>
      <c r="C183" s="5"/>
      <c r="D183" s="10"/>
      <c r="E183" s="11"/>
      <c r="F183" s="1"/>
      <c r="P183" s="1"/>
      <c r="R183" s="9"/>
      <c r="S183" s="9"/>
      <c r="T183" s="9"/>
      <c r="U183" s="9"/>
      <c r="W183" s="9"/>
      <c r="Y183" s="9"/>
      <c r="Z183" s="9"/>
      <c r="AA183" s="9"/>
      <c r="AB183" s="9"/>
    </row>
    <row r="184" spans="2:28" ht="15.75" customHeight="1">
      <c r="B184" s="5"/>
      <c r="C184" s="5"/>
      <c r="D184" s="10"/>
      <c r="E184" s="11"/>
      <c r="F184" s="1"/>
      <c r="P184" s="1"/>
      <c r="R184" s="9"/>
      <c r="S184" s="9"/>
      <c r="T184" s="9"/>
      <c r="U184" s="9"/>
      <c r="W184" s="9"/>
      <c r="Y184" s="9"/>
      <c r="Z184" s="9"/>
      <c r="AA184" s="9"/>
      <c r="AB184" s="9"/>
    </row>
    <row r="185" spans="2:28" ht="15.75" customHeight="1">
      <c r="B185" s="5"/>
      <c r="C185" s="5"/>
      <c r="D185" s="10"/>
      <c r="E185" s="11"/>
      <c r="F185" s="1"/>
      <c r="P185" s="1"/>
      <c r="R185" s="9"/>
      <c r="S185" s="9"/>
      <c r="T185" s="9"/>
      <c r="U185" s="9"/>
      <c r="W185" s="9"/>
      <c r="Y185" s="9"/>
      <c r="Z185" s="9"/>
      <c r="AA185" s="9"/>
      <c r="AB185" s="9"/>
    </row>
    <row r="186" spans="2:28" ht="15.75" customHeight="1">
      <c r="B186" s="5"/>
      <c r="C186" s="5"/>
      <c r="D186" s="10"/>
      <c r="E186" s="11"/>
      <c r="F186" s="1"/>
      <c r="P186" s="1"/>
      <c r="R186" s="9"/>
      <c r="S186" s="9"/>
      <c r="T186" s="9"/>
      <c r="U186" s="9"/>
      <c r="W186" s="9"/>
      <c r="Y186" s="9"/>
      <c r="Z186" s="9"/>
      <c r="AA186" s="9"/>
      <c r="AB186" s="9"/>
    </row>
    <row r="187" spans="2:28" ht="15.75" customHeight="1">
      <c r="B187" s="5"/>
      <c r="C187" s="5"/>
      <c r="D187" s="10"/>
      <c r="E187" s="11"/>
      <c r="F187" s="1"/>
      <c r="P187" s="1"/>
      <c r="R187" s="9"/>
      <c r="S187" s="9"/>
      <c r="T187" s="9"/>
      <c r="U187" s="9"/>
      <c r="W187" s="9"/>
      <c r="Y187" s="9"/>
      <c r="Z187" s="9"/>
      <c r="AA187" s="9"/>
      <c r="AB187" s="9"/>
    </row>
    <row r="188" spans="2:28" ht="15.75" customHeight="1">
      <c r="B188" s="5"/>
      <c r="C188" s="5"/>
      <c r="D188" s="10"/>
      <c r="E188" s="11"/>
      <c r="F188" s="1"/>
      <c r="P188" s="1"/>
      <c r="R188" s="9"/>
      <c r="S188" s="9"/>
      <c r="T188" s="9"/>
      <c r="U188" s="9"/>
      <c r="W188" s="9"/>
      <c r="Y188" s="9"/>
      <c r="Z188" s="9"/>
      <c r="AA188" s="9"/>
      <c r="AB188" s="9"/>
    </row>
    <row r="189" spans="2:28" ht="15.75" customHeight="1">
      <c r="B189" s="5"/>
      <c r="C189" s="5"/>
      <c r="D189" s="10"/>
      <c r="E189" s="11"/>
      <c r="F189" s="1"/>
      <c r="P189" s="1"/>
      <c r="R189" s="9"/>
      <c r="S189" s="9"/>
      <c r="T189" s="9"/>
      <c r="U189" s="9"/>
      <c r="W189" s="9"/>
      <c r="Y189" s="9"/>
      <c r="Z189" s="9"/>
      <c r="AA189" s="9"/>
      <c r="AB189" s="9"/>
    </row>
    <row r="190" spans="2:28" ht="15.75" customHeight="1">
      <c r="B190" s="5"/>
      <c r="C190" s="5"/>
      <c r="D190" s="10"/>
      <c r="E190" s="11"/>
      <c r="F190" s="1"/>
      <c r="P190" s="1"/>
      <c r="R190" s="9"/>
      <c r="S190" s="9"/>
      <c r="T190" s="9"/>
      <c r="U190" s="9"/>
      <c r="W190" s="9"/>
      <c r="Y190" s="9"/>
      <c r="Z190" s="9"/>
      <c r="AA190" s="9"/>
      <c r="AB190" s="9"/>
    </row>
    <row r="191" spans="2:28" ht="15.75" customHeight="1">
      <c r="B191" s="5"/>
      <c r="C191" s="5"/>
      <c r="D191" s="10"/>
      <c r="E191" s="11"/>
      <c r="F191" s="1"/>
      <c r="P191" s="1"/>
      <c r="R191" s="9"/>
      <c r="S191" s="9"/>
      <c r="T191" s="9"/>
      <c r="U191" s="9"/>
      <c r="W191" s="9"/>
      <c r="Y191" s="9"/>
      <c r="Z191" s="9"/>
      <c r="AA191" s="9"/>
      <c r="AB191" s="9"/>
    </row>
    <row r="192" spans="2:28" ht="15.75" customHeight="1">
      <c r="B192" s="5"/>
      <c r="C192" s="5"/>
      <c r="D192" s="10"/>
      <c r="E192" s="11"/>
      <c r="F192" s="1"/>
      <c r="P192" s="1"/>
      <c r="R192" s="9"/>
      <c r="S192" s="9"/>
      <c r="T192" s="9"/>
      <c r="U192" s="9"/>
      <c r="W192" s="9"/>
      <c r="Y192" s="9"/>
      <c r="Z192" s="9"/>
      <c r="AA192" s="9"/>
      <c r="AB192" s="9"/>
    </row>
    <row r="193" spans="2:28" ht="15.75" customHeight="1">
      <c r="B193" s="5"/>
      <c r="C193" s="5"/>
      <c r="D193" s="10"/>
      <c r="E193" s="11"/>
      <c r="F193" s="1"/>
      <c r="P193" s="1"/>
      <c r="R193" s="9"/>
      <c r="S193" s="9"/>
      <c r="T193" s="9"/>
      <c r="U193" s="9"/>
      <c r="W193" s="9"/>
      <c r="Y193" s="9"/>
      <c r="Z193" s="9"/>
      <c r="AA193" s="9"/>
      <c r="AB193" s="9"/>
    </row>
    <row r="194" spans="2:28" ht="15.75" customHeight="1">
      <c r="B194" s="5"/>
      <c r="C194" s="5"/>
      <c r="D194" s="10"/>
      <c r="E194" s="11"/>
      <c r="F194" s="1"/>
      <c r="P194" s="1"/>
      <c r="R194" s="9"/>
      <c r="S194" s="9"/>
      <c r="T194" s="9"/>
      <c r="U194" s="9"/>
      <c r="W194" s="9"/>
      <c r="Y194" s="9"/>
      <c r="Z194" s="9"/>
      <c r="AA194" s="9"/>
      <c r="AB194" s="9"/>
    </row>
    <row r="195" spans="2:28" ht="15.75" customHeight="1">
      <c r="B195" s="5"/>
      <c r="C195" s="5"/>
      <c r="D195" s="10"/>
      <c r="E195" s="11"/>
      <c r="F195" s="1"/>
      <c r="P195" s="1"/>
      <c r="R195" s="9"/>
      <c r="S195" s="9"/>
      <c r="T195" s="9"/>
      <c r="U195" s="9"/>
      <c r="W195" s="9"/>
      <c r="Y195" s="9"/>
      <c r="Z195" s="9"/>
      <c r="AA195" s="9"/>
      <c r="AB195" s="9"/>
    </row>
    <row r="196" spans="2:28" ht="15.75" customHeight="1">
      <c r="B196" s="5"/>
      <c r="C196" s="5"/>
      <c r="D196" s="10"/>
      <c r="E196" s="11"/>
      <c r="F196" s="1"/>
      <c r="P196" s="1"/>
      <c r="R196" s="9"/>
      <c r="S196" s="9"/>
      <c r="T196" s="9"/>
      <c r="U196" s="9"/>
      <c r="W196" s="9"/>
      <c r="Y196" s="9"/>
      <c r="Z196" s="9"/>
      <c r="AA196" s="9"/>
      <c r="AB196" s="9"/>
    </row>
    <row r="197" spans="2:28" ht="15.75" customHeight="1">
      <c r="B197" s="5"/>
      <c r="C197" s="5"/>
      <c r="D197" s="10"/>
      <c r="E197" s="11"/>
      <c r="F197" s="1"/>
      <c r="P197" s="1"/>
      <c r="R197" s="9"/>
      <c r="S197" s="9"/>
      <c r="T197" s="9"/>
      <c r="U197" s="9"/>
      <c r="W197" s="9"/>
      <c r="Y197" s="9"/>
      <c r="Z197" s="9"/>
      <c r="AA197" s="9"/>
      <c r="AB197" s="9"/>
    </row>
    <row r="198" spans="2:28" ht="15.75" customHeight="1">
      <c r="B198" s="5"/>
      <c r="C198" s="5"/>
      <c r="D198" s="10"/>
      <c r="E198" s="11"/>
      <c r="F198" s="1"/>
      <c r="P198" s="1"/>
      <c r="R198" s="9"/>
      <c r="S198" s="9"/>
      <c r="T198" s="9"/>
      <c r="U198" s="9"/>
      <c r="W198" s="9"/>
      <c r="Y198" s="9"/>
      <c r="Z198" s="9"/>
      <c r="AA198" s="9"/>
      <c r="AB198" s="9"/>
    </row>
    <row r="199" spans="2:28" ht="15.75" customHeight="1">
      <c r="B199" s="5"/>
      <c r="C199" s="5"/>
      <c r="D199" s="10"/>
      <c r="E199" s="11"/>
      <c r="F199" s="1"/>
      <c r="P199" s="1"/>
      <c r="R199" s="9"/>
      <c r="S199" s="9"/>
      <c r="T199" s="9"/>
      <c r="U199" s="9"/>
      <c r="W199" s="9"/>
      <c r="Y199" s="9"/>
      <c r="Z199" s="9"/>
      <c r="AA199" s="9"/>
      <c r="AB199" s="9"/>
    </row>
    <row r="200" spans="2:28" ht="15.75" customHeight="1">
      <c r="B200" s="5"/>
      <c r="C200" s="5"/>
      <c r="D200" s="10"/>
      <c r="E200" s="11"/>
      <c r="F200" s="1"/>
      <c r="P200" s="1"/>
      <c r="R200" s="9"/>
      <c r="S200" s="9"/>
      <c r="T200" s="9"/>
      <c r="U200" s="9"/>
      <c r="W200" s="9"/>
      <c r="Y200" s="9"/>
      <c r="Z200" s="9"/>
      <c r="AA200" s="9"/>
      <c r="AB200" s="9"/>
    </row>
    <row r="201" spans="2:28" ht="15.75" customHeight="1">
      <c r="B201" s="5"/>
      <c r="C201" s="5"/>
      <c r="D201" s="10"/>
      <c r="E201" s="11"/>
      <c r="F201" s="1"/>
      <c r="P201" s="1"/>
      <c r="R201" s="9"/>
      <c r="S201" s="9"/>
      <c r="T201" s="9"/>
      <c r="U201" s="9"/>
      <c r="W201" s="9"/>
      <c r="Y201" s="9"/>
      <c r="Z201" s="9"/>
      <c r="AA201" s="9"/>
      <c r="AB201" s="9"/>
    </row>
    <row r="202" spans="2:28" ht="15.75" customHeight="1">
      <c r="B202" s="5"/>
      <c r="C202" s="5"/>
      <c r="D202" s="10"/>
      <c r="E202" s="11"/>
      <c r="F202" s="1"/>
      <c r="P202" s="1"/>
      <c r="R202" s="9"/>
      <c r="S202" s="9"/>
      <c r="T202" s="9"/>
      <c r="U202" s="9"/>
      <c r="W202" s="9"/>
      <c r="Y202" s="9"/>
      <c r="Z202" s="9"/>
      <c r="AA202" s="9"/>
      <c r="AB202" s="9"/>
    </row>
    <row r="203" spans="2:28" ht="15.75" customHeight="1">
      <c r="B203" s="5"/>
      <c r="C203" s="5"/>
      <c r="D203" s="10"/>
      <c r="E203" s="11"/>
      <c r="F203" s="1"/>
      <c r="P203" s="1"/>
      <c r="R203" s="9"/>
      <c r="S203" s="9"/>
      <c r="T203" s="9"/>
      <c r="U203" s="9"/>
      <c r="W203" s="9"/>
      <c r="Y203" s="9"/>
      <c r="Z203" s="9"/>
      <c r="AA203" s="9"/>
      <c r="AB203" s="9"/>
    </row>
    <row r="204" spans="2:28" ht="15.75" customHeight="1">
      <c r="B204" s="5"/>
      <c r="C204" s="5"/>
      <c r="D204" s="10"/>
      <c r="E204" s="11"/>
      <c r="F204" s="1"/>
      <c r="P204" s="1"/>
      <c r="R204" s="9"/>
      <c r="S204" s="9"/>
      <c r="T204" s="9"/>
      <c r="U204" s="9"/>
      <c r="W204" s="9"/>
      <c r="Y204" s="9"/>
      <c r="Z204" s="9"/>
      <c r="AA204" s="9"/>
      <c r="AB204" s="9"/>
    </row>
    <row r="205" spans="2:28" ht="15.75" customHeight="1">
      <c r="B205" s="5"/>
      <c r="C205" s="5"/>
      <c r="D205" s="10"/>
      <c r="E205" s="11"/>
      <c r="F205" s="1"/>
      <c r="P205" s="1"/>
      <c r="R205" s="9"/>
      <c r="S205" s="9"/>
      <c r="T205" s="9"/>
      <c r="U205" s="9"/>
      <c r="W205" s="9"/>
      <c r="Y205" s="9"/>
      <c r="Z205" s="9"/>
      <c r="AA205" s="9"/>
      <c r="AB205" s="9"/>
    </row>
    <row r="206" spans="2:28" ht="15.75" customHeight="1">
      <c r="B206" s="5"/>
      <c r="C206" s="5"/>
      <c r="D206" s="10"/>
      <c r="E206" s="11"/>
      <c r="F206" s="1"/>
      <c r="P206" s="1"/>
      <c r="R206" s="9"/>
      <c r="S206" s="9"/>
      <c r="T206" s="9"/>
      <c r="U206" s="9"/>
      <c r="W206" s="9"/>
      <c r="Y206" s="9"/>
      <c r="Z206" s="9"/>
      <c r="AA206" s="9"/>
      <c r="AB206" s="9"/>
    </row>
    <row r="207" spans="2:28" ht="15.75" customHeight="1">
      <c r="B207" s="5"/>
      <c r="C207" s="5"/>
      <c r="D207" s="10"/>
      <c r="E207" s="11"/>
      <c r="F207" s="1"/>
      <c r="P207" s="1"/>
      <c r="R207" s="9"/>
      <c r="S207" s="9"/>
      <c r="T207" s="9"/>
      <c r="U207" s="9"/>
      <c r="W207" s="9"/>
      <c r="Y207" s="9"/>
      <c r="Z207" s="9"/>
      <c r="AA207" s="9"/>
      <c r="AB207" s="9"/>
    </row>
    <row r="208" spans="2:28" ht="15.75" customHeight="1">
      <c r="B208" s="5"/>
      <c r="C208" s="5"/>
      <c r="D208" s="10"/>
      <c r="E208" s="11"/>
      <c r="F208" s="1"/>
      <c r="P208" s="1"/>
      <c r="R208" s="9"/>
      <c r="S208" s="9"/>
      <c r="T208" s="9"/>
      <c r="U208" s="9"/>
      <c r="W208" s="9"/>
      <c r="Y208" s="9"/>
      <c r="Z208" s="9"/>
      <c r="AA208" s="9"/>
      <c r="AB208" s="9"/>
    </row>
    <row r="209" spans="2:28" ht="15.75" customHeight="1">
      <c r="B209" s="5"/>
      <c r="C209" s="5"/>
      <c r="D209" s="10"/>
      <c r="E209" s="11"/>
      <c r="F209" s="1"/>
      <c r="P209" s="1"/>
      <c r="R209" s="9"/>
      <c r="S209" s="9"/>
      <c r="T209" s="9"/>
      <c r="U209" s="9"/>
      <c r="W209" s="9"/>
      <c r="Y209" s="9"/>
      <c r="Z209" s="9"/>
      <c r="AA209" s="9"/>
      <c r="AB209" s="9"/>
    </row>
    <row r="210" spans="2:28" ht="15.75" customHeight="1">
      <c r="B210" s="5"/>
      <c r="C210" s="5"/>
      <c r="D210" s="10"/>
      <c r="E210" s="11"/>
      <c r="F210" s="1"/>
      <c r="P210" s="1"/>
      <c r="R210" s="9"/>
      <c r="S210" s="9"/>
      <c r="T210" s="9"/>
      <c r="U210" s="9"/>
      <c r="W210" s="9"/>
      <c r="Y210" s="9"/>
      <c r="Z210" s="9"/>
      <c r="AA210" s="9"/>
      <c r="AB210" s="9"/>
    </row>
    <row r="211" spans="2:28" ht="15.75" customHeight="1">
      <c r="B211" s="5"/>
      <c r="C211" s="5"/>
      <c r="D211" s="10"/>
      <c r="E211" s="11"/>
      <c r="F211" s="1"/>
      <c r="P211" s="1"/>
      <c r="R211" s="9"/>
      <c r="S211" s="9"/>
      <c r="T211" s="9"/>
      <c r="U211" s="9"/>
      <c r="W211" s="9"/>
      <c r="Y211" s="9"/>
      <c r="Z211" s="9"/>
      <c r="AA211" s="9"/>
      <c r="AB211" s="9"/>
    </row>
    <row r="212" spans="2:28" ht="15.75" customHeight="1">
      <c r="B212" s="5"/>
      <c r="C212" s="5"/>
      <c r="D212" s="10"/>
      <c r="E212" s="11"/>
      <c r="F212" s="1"/>
      <c r="P212" s="1"/>
      <c r="R212" s="9"/>
      <c r="S212" s="9"/>
      <c r="T212" s="9"/>
      <c r="U212" s="9"/>
      <c r="W212" s="9"/>
      <c r="Y212" s="9"/>
      <c r="Z212" s="9"/>
      <c r="AA212" s="9"/>
      <c r="AB212" s="9"/>
    </row>
    <row r="213" spans="2:28" ht="15.75" customHeight="1">
      <c r="B213" s="5"/>
      <c r="C213" s="5"/>
      <c r="D213" s="10"/>
      <c r="E213" s="11"/>
      <c r="F213" s="1"/>
      <c r="P213" s="1"/>
      <c r="R213" s="9"/>
      <c r="S213" s="9"/>
      <c r="T213" s="9"/>
      <c r="U213" s="9"/>
      <c r="W213" s="9"/>
      <c r="Y213" s="9"/>
      <c r="Z213" s="9"/>
      <c r="AA213" s="9"/>
      <c r="AB213" s="9"/>
    </row>
    <row r="214" spans="2:28" ht="15.75" customHeight="1">
      <c r="B214" s="5"/>
      <c r="C214" s="5"/>
      <c r="D214" s="10"/>
      <c r="E214" s="11"/>
      <c r="F214" s="1"/>
      <c r="P214" s="1"/>
      <c r="R214" s="9"/>
      <c r="S214" s="9"/>
      <c r="T214" s="9"/>
      <c r="U214" s="9"/>
      <c r="W214" s="9"/>
      <c r="Y214" s="9"/>
      <c r="Z214" s="9"/>
      <c r="AA214" s="9"/>
      <c r="AB214" s="9"/>
    </row>
    <row r="215" spans="2:28" ht="15.75" customHeight="1">
      <c r="B215" s="5"/>
      <c r="C215" s="5"/>
      <c r="D215" s="10"/>
      <c r="E215" s="11"/>
      <c r="F215" s="1"/>
      <c r="P215" s="1"/>
      <c r="R215" s="9"/>
      <c r="S215" s="9"/>
      <c r="T215" s="9"/>
      <c r="U215" s="9"/>
      <c r="W215" s="9"/>
      <c r="Y215" s="9"/>
      <c r="Z215" s="9"/>
      <c r="AA215" s="9"/>
      <c r="AB215" s="9"/>
    </row>
    <row r="216" spans="2:28" ht="15.75" customHeight="1">
      <c r="B216" s="5"/>
      <c r="C216" s="5"/>
      <c r="D216" s="10"/>
      <c r="E216" s="11"/>
      <c r="F216" s="1"/>
      <c r="P216" s="1"/>
      <c r="R216" s="9"/>
      <c r="S216" s="9"/>
      <c r="T216" s="9"/>
      <c r="U216" s="9"/>
      <c r="W216" s="9"/>
      <c r="Y216" s="9"/>
      <c r="Z216" s="9"/>
      <c r="AA216" s="9"/>
      <c r="AB216" s="9"/>
    </row>
    <row r="217" spans="2:28" ht="15.75" customHeight="1">
      <c r="B217" s="5"/>
      <c r="C217" s="5"/>
      <c r="D217" s="10"/>
      <c r="E217" s="11"/>
      <c r="F217" s="1"/>
      <c r="P217" s="1"/>
      <c r="R217" s="9"/>
      <c r="S217" s="9"/>
      <c r="T217" s="9"/>
      <c r="U217" s="9"/>
      <c r="W217" s="9"/>
      <c r="Y217" s="9"/>
      <c r="Z217" s="9"/>
      <c r="AA217" s="9"/>
      <c r="AB217" s="9"/>
    </row>
    <row r="218" spans="2:28" ht="15.75" customHeight="1">
      <c r="B218" s="5"/>
      <c r="C218" s="5"/>
      <c r="D218" s="10"/>
      <c r="E218" s="11"/>
      <c r="F218" s="1"/>
      <c r="P218" s="1"/>
      <c r="R218" s="9"/>
      <c r="S218" s="9"/>
      <c r="T218" s="9"/>
      <c r="U218" s="9"/>
      <c r="W218" s="9"/>
      <c r="Y218" s="9"/>
      <c r="Z218" s="9"/>
      <c r="AA218" s="9"/>
      <c r="AB218" s="9"/>
    </row>
    <row r="219" spans="2:28" ht="15.75" customHeight="1">
      <c r="B219" s="5"/>
      <c r="C219" s="5"/>
      <c r="D219" s="10"/>
      <c r="E219" s="11"/>
      <c r="F219" s="1"/>
      <c r="P219" s="1"/>
      <c r="R219" s="9"/>
      <c r="S219" s="9"/>
      <c r="T219" s="9"/>
      <c r="U219" s="9"/>
      <c r="W219" s="9"/>
      <c r="Y219" s="9"/>
      <c r="Z219" s="9"/>
      <c r="AA219" s="9"/>
      <c r="AB219" s="9"/>
    </row>
    <row r="220" spans="2:28" ht="15.75" customHeight="1">
      <c r="B220" s="5"/>
      <c r="C220" s="5"/>
      <c r="D220" s="10"/>
      <c r="E220" s="11"/>
      <c r="F220" s="1"/>
      <c r="P220" s="1"/>
      <c r="R220" s="9"/>
      <c r="S220" s="9"/>
      <c r="T220" s="9"/>
      <c r="U220" s="9"/>
      <c r="W220" s="9"/>
      <c r="Y220" s="9"/>
      <c r="Z220" s="9"/>
      <c r="AA220" s="9"/>
      <c r="AB220" s="9"/>
    </row>
    <row r="221" spans="2:28" ht="15.75" customHeight="1">
      <c r="B221" s="5"/>
      <c r="C221" s="5"/>
      <c r="D221" s="10"/>
      <c r="E221" s="11"/>
      <c r="F221" s="1"/>
      <c r="P221" s="1"/>
      <c r="R221" s="9"/>
      <c r="S221" s="9"/>
      <c r="T221" s="9"/>
      <c r="U221" s="9"/>
      <c r="W221" s="9"/>
      <c r="Y221" s="9"/>
      <c r="Z221" s="9"/>
      <c r="AA221" s="9"/>
      <c r="AB221" s="9"/>
    </row>
    <row r="222" spans="2:28" ht="15.75" customHeight="1">
      <c r="B222" s="5"/>
      <c r="C222" s="5"/>
      <c r="D222" s="10"/>
      <c r="E222" s="11"/>
      <c r="F222" s="1"/>
      <c r="P222" s="1"/>
      <c r="R222" s="9"/>
      <c r="S222" s="9"/>
      <c r="T222" s="9"/>
      <c r="U222" s="9"/>
      <c r="W222" s="9"/>
      <c r="Y222" s="9"/>
      <c r="Z222" s="9"/>
      <c r="AA222" s="9"/>
      <c r="AB222" s="9"/>
    </row>
    <row r="223" spans="2:28" ht="15.75" customHeight="1">
      <c r="B223" s="5"/>
      <c r="C223" s="5"/>
      <c r="D223" s="10"/>
      <c r="E223" s="11"/>
      <c r="F223" s="1"/>
      <c r="P223" s="1"/>
      <c r="R223" s="9"/>
      <c r="S223" s="9"/>
      <c r="T223" s="9"/>
      <c r="U223" s="9"/>
      <c r="W223" s="9"/>
      <c r="Y223" s="9"/>
      <c r="Z223" s="9"/>
      <c r="AA223" s="9"/>
      <c r="AB223" s="9"/>
    </row>
    <row r="224" spans="2:28" ht="15.75" customHeight="1">
      <c r="B224" s="5"/>
      <c r="C224" s="5"/>
      <c r="D224" s="10"/>
      <c r="E224" s="11"/>
      <c r="F224" s="1"/>
      <c r="P224" s="1"/>
      <c r="R224" s="9"/>
      <c r="S224" s="9"/>
      <c r="T224" s="9"/>
      <c r="U224" s="9"/>
      <c r="W224" s="9"/>
      <c r="Y224" s="9"/>
      <c r="Z224" s="9"/>
      <c r="AA224" s="9"/>
      <c r="AB224" s="9"/>
    </row>
    <row r="225" spans="2:28" ht="15.75" customHeight="1">
      <c r="B225" s="5"/>
      <c r="C225" s="5"/>
      <c r="D225" s="10"/>
      <c r="E225" s="11"/>
      <c r="F225" s="1"/>
      <c r="P225" s="1"/>
      <c r="R225" s="9"/>
      <c r="S225" s="9"/>
      <c r="T225" s="9"/>
      <c r="U225" s="9"/>
      <c r="W225" s="9"/>
      <c r="Y225" s="9"/>
      <c r="Z225" s="9"/>
      <c r="AA225" s="9"/>
      <c r="AB225" s="9"/>
    </row>
    <row r="226" spans="2:28" ht="15.75" customHeight="1">
      <c r="B226" s="5"/>
      <c r="C226" s="5"/>
      <c r="D226" s="10"/>
      <c r="E226" s="11"/>
      <c r="F226" s="1"/>
      <c r="P226" s="1"/>
      <c r="R226" s="9"/>
      <c r="S226" s="9"/>
      <c r="T226" s="9"/>
      <c r="U226" s="9"/>
      <c r="W226" s="9"/>
      <c r="Y226" s="9"/>
      <c r="Z226" s="9"/>
      <c r="AA226" s="9"/>
      <c r="AB226" s="9"/>
    </row>
    <row r="227" spans="2:28" ht="15.75" customHeight="1">
      <c r="B227" s="5"/>
      <c r="C227" s="5"/>
      <c r="D227" s="10"/>
      <c r="E227" s="11"/>
      <c r="F227" s="1"/>
      <c r="P227" s="1"/>
      <c r="R227" s="9"/>
      <c r="S227" s="9"/>
      <c r="T227" s="9"/>
      <c r="U227" s="9"/>
      <c r="W227" s="9"/>
      <c r="Y227" s="9"/>
      <c r="Z227" s="9"/>
      <c r="AA227" s="9"/>
      <c r="AB227" s="9"/>
    </row>
    <row r="228" spans="2:28" ht="15.75" customHeight="1">
      <c r="B228" s="5"/>
      <c r="C228" s="5"/>
      <c r="D228" s="10"/>
      <c r="E228" s="11"/>
      <c r="F228" s="1"/>
      <c r="P228" s="1"/>
      <c r="R228" s="9"/>
      <c r="S228" s="9"/>
      <c r="T228" s="9"/>
      <c r="U228" s="9"/>
      <c r="W228" s="9"/>
      <c r="Y228" s="9"/>
      <c r="Z228" s="9"/>
      <c r="AA228" s="9"/>
      <c r="AB228" s="9"/>
    </row>
    <row r="229" spans="2:28" ht="15.75" customHeight="1">
      <c r="B229" s="5"/>
      <c r="C229" s="5"/>
      <c r="D229" s="10"/>
      <c r="E229" s="11"/>
      <c r="F229" s="1"/>
      <c r="P229" s="1"/>
      <c r="R229" s="9"/>
      <c r="S229" s="9"/>
      <c r="T229" s="9"/>
      <c r="U229" s="9"/>
      <c r="W229" s="9"/>
      <c r="Y229" s="9"/>
      <c r="Z229" s="9"/>
      <c r="AA229" s="9"/>
      <c r="AB229" s="9"/>
    </row>
    <row r="230" spans="2:28" ht="15.75" customHeight="1">
      <c r="B230" s="5"/>
      <c r="C230" s="5"/>
      <c r="D230" s="10"/>
      <c r="E230" s="11"/>
      <c r="F230" s="1"/>
      <c r="P230" s="1"/>
      <c r="R230" s="9"/>
      <c r="S230" s="9"/>
      <c r="T230" s="9"/>
      <c r="U230" s="9"/>
      <c r="W230" s="9"/>
      <c r="Y230" s="9"/>
      <c r="Z230" s="9"/>
      <c r="AA230" s="9"/>
      <c r="AB230" s="9"/>
    </row>
    <row r="231" spans="2:28" ht="15.75" customHeight="1">
      <c r="B231" s="5"/>
      <c r="C231" s="5"/>
      <c r="D231" s="10"/>
      <c r="E231" s="11"/>
      <c r="F231" s="1"/>
      <c r="P231" s="1"/>
      <c r="R231" s="9"/>
      <c r="S231" s="9"/>
      <c r="T231" s="9"/>
      <c r="U231" s="9"/>
      <c r="W231" s="9"/>
      <c r="Y231" s="9"/>
      <c r="Z231" s="9"/>
      <c r="AA231" s="9"/>
      <c r="AB231" s="9"/>
    </row>
    <row r="232" spans="2:28" ht="15.75" customHeight="1">
      <c r="B232" s="5"/>
      <c r="C232" s="5"/>
      <c r="D232" s="10"/>
      <c r="E232" s="11"/>
      <c r="F232" s="1"/>
      <c r="P232" s="1"/>
      <c r="R232" s="9"/>
      <c r="S232" s="9"/>
      <c r="T232" s="9"/>
      <c r="U232" s="9"/>
      <c r="W232" s="9"/>
      <c r="Y232" s="9"/>
      <c r="Z232" s="9"/>
      <c r="AA232" s="9"/>
      <c r="AB232" s="9"/>
    </row>
    <row r="233" spans="2:28" ht="15.75" customHeight="1">
      <c r="B233" s="5"/>
      <c r="C233" s="5"/>
      <c r="D233" s="10"/>
      <c r="E233" s="11"/>
      <c r="F233" s="1"/>
      <c r="P233" s="1"/>
      <c r="R233" s="9"/>
      <c r="S233" s="9"/>
      <c r="T233" s="9"/>
      <c r="U233" s="9"/>
      <c r="W233" s="9"/>
      <c r="Y233" s="9"/>
      <c r="Z233" s="9"/>
      <c r="AA233" s="9"/>
      <c r="AB233" s="9"/>
    </row>
    <row r="234" spans="2:28" ht="15.75" customHeight="1">
      <c r="B234" s="5"/>
      <c r="C234" s="5"/>
      <c r="D234" s="10"/>
      <c r="E234" s="11"/>
      <c r="F234" s="1"/>
      <c r="P234" s="1"/>
      <c r="R234" s="9"/>
      <c r="S234" s="9"/>
      <c r="T234" s="9"/>
      <c r="U234" s="9"/>
      <c r="W234" s="9"/>
      <c r="Y234" s="9"/>
      <c r="Z234" s="9"/>
      <c r="AA234" s="9"/>
      <c r="AB234" s="9"/>
    </row>
    <row r="235" spans="2:28" ht="15.75" customHeight="1">
      <c r="B235" s="5"/>
      <c r="C235" s="5"/>
      <c r="D235" s="10"/>
      <c r="E235" s="11"/>
      <c r="F235" s="1"/>
      <c r="P235" s="1"/>
      <c r="R235" s="9"/>
      <c r="S235" s="9"/>
      <c r="T235" s="9"/>
      <c r="U235" s="9"/>
      <c r="W235" s="9"/>
      <c r="Y235" s="9"/>
      <c r="Z235" s="9"/>
      <c r="AA235" s="9"/>
      <c r="AB235" s="9"/>
    </row>
    <row r="236" spans="2:28" ht="15.75" customHeight="1">
      <c r="B236" s="5"/>
      <c r="C236" s="5"/>
      <c r="D236" s="10"/>
      <c r="E236" s="11"/>
      <c r="F236" s="1"/>
      <c r="P236" s="1"/>
      <c r="R236" s="9"/>
      <c r="S236" s="9"/>
      <c r="T236" s="9"/>
      <c r="U236" s="9"/>
      <c r="W236" s="9"/>
      <c r="Y236" s="9"/>
      <c r="Z236" s="9"/>
      <c r="AA236" s="9"/>
      <c r="AB236" s="9"/>
    </row>
    <row r="237" spans="2:28" ht="15.75" customHeight="1">
      <c r="B237" s="5"/>
      <c r="C237" s="5"/>
      <c r="D237" s="10"/>
      <c r="E237" s="11"/>
      <c r="F237" s="1"/>
      <c r="P237" s="1"/>
      <c r="R237" s="9"/>
      <c r="S237" s="9"/>
      <c r="T237" s="9"/>
      <c r="U237" s="9"/>
      <c r="W237" s="9"/>
      <c r="Y237" s="9"/>
      <c r="Z237" s="9"/>
      <c r="AA237" s="9"/>
      <c r="AB237" s="9"/>
    </row>
    <row r="238" spans="2:28" ht="15.75" customHeight="1">
      <c r="B238" s="5"/>
      <c r="C238" s="5"/>
      <c r="D238" s="10"/>
      <c r="E238" s="11"/>
      <c r="F238" s="1"/>
      <c r="P238" s="1"/>
      <c r="R238" s="9"/>
      <c r="S238" s="9"/>
      <c r="T238" s="9"/>
      <c r="U238" s="9"/>
      <c r="W238" s="9"/>
      <c r="Y238" s="9"/>
      <c r="Z238" s="9"/>
      <c r="AA238" s="9"/>
      <c r="AB238" s="9"/>
    </row>
    <row r="239" spans="2:28" ht="15.75" customHeight="1">
      <c r="B239" s="5"/>
      <c r="C239" s="5"/>
      <c r="D239" s="10"/>
      <c r="E239" s="11"/>
      <c r="F239" s="1"/>
      <c r="P239" s="1"/>
      <c r="R239" s="9"/>
      <c r="S239" s="9"/>
      <c r="T239" s="9"/>
      <c r="U239" s="9"/>
      <c r="W239" s="9"/>
      <c r="Y239" s="9"/>
      <c r="Z239" s="9"/>
      <c r="AA239" s="9"/>
      <c r="AB239" s="9"/>
    </row>
    <row r="240" spans="2:28" ht="15.75" customHeight="1">
      <c r="B240" s="5"/>
      <c r="C240" s="5"/>
      <c r="D240" s="10"/>
      <c r="E240" s="11"/>
      <c r="F240" s="1"/>
      <c r="P240" s="1"/>
      <c r="R240" s="9"/>
      <c r="S240" s="9"/>
      <c r="T240" s="9"/>
      <c r="U240" s="9"/>
      <c r="W240" s="9"/>
      <c r="Y240" s="9"/>
      <c r="Z240" s="9"/>
      <c r="AA240" s="9"/>
      <c r="AB240" s="9"/>
    </row>
    <row r="241" spans="2:28" ht="15.75" customHeight="1">
      <c r="B241" s="5"/>
      <c r="C241" s="5"/>
      <c r="D241" s="10"/>
      <c r="E241" s="11"/>
      <c r="F241" s="1"/>
      <c r="P241" s="1"/>
      <c r="R241" s="9"/>
      <c r="S241" s="9"/>
      <c r="T241" s="9"/>
      <c r="U241" s="9"/>
      <c r="W241" s="9"/>
      <c r="Y241" s="9"/>
      <c r="Z241" s="9"/>
      <c r="AA241" s="9"/>
      <c r="AB241" s="9"/>
    </row>
    <row r="242" spans="2:28" ht="15.75" customHeight="1">
      <c r="B242" s="5"/>
      <c r="C242" s="5"/>
      <c r="D242" s="10"/>
      <c r="E242" s="11"/>
      <c r="F242" s="1"/>
      <c r="P242" s="1"/>
      <c r="R242" s="9"/>
      <c r="S242" s="9"/>
      <c r="T242" s="9"/>
      <c r="U242" s="9"/>
      <c r="W242" s="9"/>
      <c r="Y242" s="9"/>
      <c r="Z242" s="9"/>
      <c r="AA242" s="9"/>
      <c r="AB242" s="9"/>
    </row>
    <row r="243" spans="2:28" ht="15.75" customHeight="1">
      <c r="B243" s="5"/>
      <c r="C243" s="5"/>
      <c r="D243" s="10"/>
      <c r="E243" s="11"/>
      <c r="F243" s="1"/>
      <c r="P243" s="1"/>
      <c r="R243" s="9"/>
      <c r="S243" s="9"/>
      <c r="T243" s="9"/>
      <c r="U243" s="9"/>
      <c r="W243" s="9"/>
      <c r="Y243" s="9"/>
      <c r="Z243" s="9"/>
      <c r="AA243" s="9"/>
      <c r="AB243" s="9"/>
    </row>
    <row r="244" spans="2:28" ht="15.75" customHeight="1">
      <c r="B244" s="5"/>
      <c r="C244" s="5"/>
      <c r="D244" s="10"/>
      <c r="E244" s="11"/>
      <c r="F244" s="1"/>
      <c r="P244" s="1"/>
      <c r="R244" s="9"/>
      <c r="S244" s="9"/>
      <c r="T244" s="9"/>
      <c r="U244" s="9"/>
      <c r="W244" s="9"/>
      <c r="Y244" s="9"/>
      <c r="Z244" s="9"/>
      <c r="AA244" s="9"/>
      <c r="AB244" s="9"/>
    </row>
    <row r="245" spans="2:28" ht="15.75" customHeight="1">
      <c r="B245" s="5"/>
      <c r="C245" s="5"/>
      <c r="D245" s="10"/>
      <c r="E245" s="11"/>
      <c r="F245" s="1"/>
      <c r="P245" s="1"/>
      <c r="R245" s="9"/>
      <c r="S245" s="9"/>
      <c r="T245" s="9"/>
      <c r="U245" s="9"/>
      <c r="W245" s="9"/>
      <c r="Y245" s="9"/>
      <c r="Z245" s="9"/>
      <c r="AA245" s="9"/>
      <c r="AB245" s="9"/>
    </row>
    <row r="246" spans="2:28" ht="15.75" customHeight="1">
      <c r="B246" s="5"/>
      <c r="C246" s="5"/>
      <c r="D246" s="10"/>
      <c r="E246" s="11"/>
      <c r="F246" s="1"/>
      <c r="P246" s="1"/>
      <c r="R246" s="9"/>
      <c r="S246" s="9"/>
      <c r="T246" s="9"/>
      <c r="U246" s="9"/>
      <c r="W246" s="9"/>
      <c r="Y246" s="9"/>
      <c r="Z246" s="9"/>
      <c r="AA246" s="9"/>
      <c r="AB246" s="9"/>
    </row>
    <row r="247" spans="2:28" ht="15.75" customHeight="1">
      <c r="B247" s="5"/>
      <c r="C247" s="5"/>
      <c r="D247" s="10"/>
      <c r="E247" s="11"/>
      <c r="F247" s="1"/>
      <c r="P247" s="1"/>
      <c r="R247" s="9"/>
      <c r="S247" s="9"/>
      <c r="T247" s="9"/>
      <c r="U247" s="9"/>
      <c r="W247" s="9"/>
      <c r="Y247" s="9"/>
      <c r="Z247" s="9"/>
      <c r="AA247" s="9"/>
      <c r="AB247" s="9"/>
    </row>
    <row r="248" spans="2:28" ht="15.75" customHeight="1">
      <c r="B248" s="5"/>
      <c r="C248" s="5"/>
      <c r="D248" s="10"/>
      <c r="E248" s="11"/>
      <c r="F248" s="1"/>
      <c r="P248" s="1"/>
      <c r="R248" s="9"/>
      <c r="S248" s="9"/>
      <c r="T248" s="9"/>
      <c r="U248" s="9"/>
      <c r="W248" s="9"/>
      <c r="Y248" s="9"/>
      <c r="Z248" s="9"/>
      <c r="AA248" s="9"/>
      <c r="AB248" s="9"/>
    </row>
    <row r="249" spans="2:28" ht="15.75" customHeight="1">
      <c r="B249" s="5"/>
      <c r="C249" s="5"/>
      <c r="D249" s="10"/>
      <c r="E249" s="11"/>
      <c r="F249" s="1"/>
      <c r="P249" s="1"/>
      <c r="R249" s="9"/>
      <c r="S249" s="9"/>
      <c r="T249" s="9"/>
      <c r="U249" s="9"/>
      <c r="W249" s="9"/>
      <c r="Y249" s="9"/>
      <c r="Z249" s="9"/>
      <c r="AA249" s="9"/>
      <c r="AB249" s="9"/>
    </row>
    <row r="250" spans="2:28" ht="15.75" customHeight="1">
      <c r="B250" s="5"/>
      <c r="C250" s="5"/>
      <c r="D250" s="10"/>
      <c r="E250" s="11"/>
      <c r="F250" s="1"/>
      <c r="P250" s="1"/>
      <c r="R250" s="9"/>
      <c r="S250" s="9"/>
      <c r="T250" s="9"/>
      <c r="U250" s="9"/>
      <c r="W250" s="9"/>
      <c r="Y250" s="9"/>
      <c r="Z250" s="9"/>
      <c r="AA250" s="9"/>
      <c r="AB250" s="9"/>
    </row>
    <row r="251" spans="2:28" ht="15.75" customHeight="1">
      <c r="B251" s="5"/>
      <c r="C251" s="5"/>
      <c r="D251" s="10"/>
      <c r="E251" s="11"/>
      <c r="F251" s="1"/>
      <c r="P251" s="1"/>
      <c r="R251" s="9"/>
      <c r="S251" s="9"/>
      <c r="T251" s="9"/>
      <c r="U251" s="9"/>
      <c r="W251" s="9"/>
      <c r="Y251" s="9"/>
      <c r="Z251" s="9"/>
      <c r="AA251" s="9"/>
      <c r="AB251" s="9"/>
    </row>
    <row r="252" spans="2:28" ht="15.75" customHeight="1">
      <c r="B252" s="5"/>
      <c r="C252" s="5"/>
      <c r="D252" s="10"/>
      <c r="E252" s="11"/>
      <c r="F252" s="1"/>
      <c r="P252" s="1"/>
      <c r="R252" s="9"/>
      <c r="S252" s="9"/>
      <c r="T252" s="9"/>
      <c r="U252" s="9"/>
      <c r="W252" s="9"/>
      <c r="Y252" s="9"/>
      <c r="Z252" s="9"/>
      <c r="AA252" s="9"/>
      <c r="AB252" s="9"/>
    </row>
    <row r="253" spans="2:28" ht="15.75" customHeight="1">
      <c r="B253" s="5"/>
      <c r="C253" s="5"/>
      <c r="D253" s="10"/>
      <c r="E253" s="11"/>
      <c r="F253" s="1"/>
      <c r="P253" s="1"/>
      <c r="R253" s="9"/>
      <c r="S253" s="9"/>
      <c r="T253" s="9"/>
      <c r="U253" s="9"/>
      <c r="W253" s="9"/>
      <c r="Y253" s="9"/>
      <c r="Z253" s="9"/>
      <c r="AA253" s="9"/>
      <c r="AB253" s="9"/>
    </row>
    <row r="254" spans="2:28" ht="15.75" customHeight="1">
      <c r="B254" s="5"/>
      <c r="C254" s="5"/>
      <c r="D254" s="10"/>
      <c r="E254" s="11"/>
      <c r="F254" s="1"/>
      <c r="P254" s="1"/>
      <c r="R254" s="9"/>
      <c r="S254" s="9"/>
      <c r="T254" s="9"/>
      <c r="U254" s="9"/>
      <c r="W254" s="9"/>
      <c r="Y254" s="9"/>
      <c r="Z254" s="9"/>
      <c r="AA254" s="9"/>
      <c r="AB254" s="9"/>
    </row>
    <row r="255" spans="2:28" ht="15.75" customHeight="1">
      <c r="B255" s="5"/>
      <c r="C255" s="5"/>
      <c r="D255" s="10"/>
      <c r="E255" s="11"/>
      <c r="F255" s="1"/>
      <c r="P255" s="1"/>
      <c r="R255" s="9"/>
      <c r="S255" s="9"/>
      <c r="T255" s="9"/>
      <c r="U255" s="9"/>
      <c r="W255" s="9"/>
      <c r="Y255" s="9"/>
      <c r="Z255" s="9"/>
      <c r="AA255" s="9"/>
      <c r="AB255" s="9"/>
    </row>
    <row r="256" spans="2:28" ht="15.75" customHeight="1">
      <c r="B256" s="5"/>
      <c r="C256" s="5"/>
      <c r="D256" s="10"/>
      <c r="E256" s="11"/>
      <c r="F256" s="1"/>
      <c r="P256" s="1"/>
      <c r="R256" s="9"/>
      <c r="S256" s="9"/>
      <c r="T256" s="9"/>
      <c r="U256" s="9"/>
      <c r="W256" s="9"/>
      <c r="Y256" s="9"/>
      <c r="Z256" s="9"/>
      <c r="AA256" s="9"/>
      <c r="AB256" s="9"/>
    </row>
    <row r="257" spans="2:28" ht="15.75" customHeight="1">
      <c r="B257" s="5"/>
      <c r="C257" s="5"/>
      <c r="D257" s="10"/>
      <c r="E257" s="11"/>
      <c r="F257" s="1"/>
      <c r="P257" s="1"/>
      <c r="R257" s="9"/>
      <c r="S257" s="9"/>
      <c r="T257" s="9"/>
      <c r="U257" s="9"/>
      <c r="W257" s="9"/>
      <c r="Y257" s="9"/>
      <c r="Z257" s="9"/>
      <c r="AA257" s="9"/>
      <c r="AB257" s="9"/>
    </row>
    <row r="258" spans="2:28" ht="15.75" customHeight="1">
      <c r="B258" s="5"/>
      <c r="C258" s="5"/>
      <c r="D258" s="10"/>
      <c r="E258" s="11"/>
      <c r="F258" s="1"/>
      <c r="P258" s="1"/>
      <c r="R258" s="9"/>
      <c r="S258" s="9"/>
      <c r="T258" s="9"/>
      <c r="U258" s="9"/>
      <c r="W258" s="9"/>
      <c r="Y258" s="9"/>
      <c r="Z258" s="9"/>
      <c r="AA258" s="9"/>
      <c r="AB258" s="9"/>
    </row>
    <row r="259" spans="2:28" ht="15.75" customHeight="1">
      <c r="B259" s="5"/>
      <c r="C259" s="5"/>
      <c r="D259" s="10"/>
      <c r="E259" s="11"/>
      <c r="F259" s="1"/>
      <c r="P259" s="1"/>
      <c r="R259" s="9"/>
      <c r="S259" s="9"/>
      <c r="T259" s="9"/>
      <c r="U259" s="9"/>
      <c r="W259" s="9"/>
      <c r="Y259" s="9"/>
      <c r="Z259" s="9"/>
      <c r="AA259" s="9"/>
      <c r="AB259" s="9"/>
    </row>
    <row r="260" spans="2:28" ht="15.75" customHeight="1">
      <c r="B260" s="5"/>
      <c r="C260" s="5"/>
      <c r="D260" s="10"/>
      <c r="E260" s="11"/>
      <c r="F260" s="1"/>
      <c r="P260" s="1"/>
      <c r="R260" s="9"/>
      <c r="S260" s="9"/>
      <c r="T260" s="9"/>
      <c r="U260" s="9"/>
      <c r="W260" s="9"/>
      <c r="Y260" s="9"/>
      <c r="Z260" s="9"/>
      <c r="AA260" s="9"/>
      <c r="AB260" s="9"/>
    </row>
    <row r="261" spans="2:28" ht="15.75" customHeight="1">
      <c r="B261" s="5"/>
      <c r="C261" s="5"/>
      <c r="D261" s="10"/>
      <c r="E261" s="11"/>
      <c r="F261" s="1"/>
      <c r="P261" s="1"/>
      <c r="R261" s="9"/>
      <c r="S261" s="9"/>
      <c r="T261" s="9"/>
      <c r="U261" s="9"/>
      <c r="W261" s="9"/>
      <c r="Y261" s="9"/>
      <c r="Z261" s="9"/>
      <c r="AA261" s="9"/>
      <c r="AB261" s="9"/>
    </row>
    <row r="262" spans="2:28" ht="15.75" customHeight="1">
      <c r="B262" s="5"/>
      <c r="C262" s="5"/>
      <c r="D262" s="10"/>
      <c r="E262" s="11"/>
      <c r="F262" s="1"/>
      <c r="P262" s="1"/>
      <c r="R262" s="9"/>
      <c r="S262" s="9"/>
      <c r="T262" s="9"/>
      <c r="U262" s="9"/>
      <c r="W262" s="9"/>
      <c r="Y262" s="9"/>
      <c r="Z262" s="9"/>
      <c r="AA262" s="9"/>
      <c r="AB262" s="9"/>
    </row>
    <row r="263" spans="2:28" ht="15.75" customHeight="1">
      <c r="B263" s="5"/>
      <c r="C263" s="5"/>
      <c r="D263" s="10"/>
      <c r="E263" s="11"/>
      <c r="F263" s="1"/>
      <c r="P263" s="1"/>
      <c r="R263" s="9"/>
      <c r="S263" s="9"/>
      <c r="T263" s="9"/>
      <c r="U263" s="9"/>
      <c r="W263" s="9"/>
      <c r="Y263" s="9"/>
      <c r="Z263" s="9"/>
      <c r="AA263" s="9"/>
      <c r="AB263" s="9"/>
    </row>
    <row r="264" spans="2:28" ht="15.75" customHeight="1">
      <c r="B264" s="5"/>
      <c r="C264" s="5"/>
      <c r="D264" s="10"/>
      <c r="E264" s="11"/>
      <c r="F264" s="1"/>
      <c r="P264" s="1"/>
      <c r="R264" s="9"/>
      <c r="S264" s="9"/>
      <c r="T264" s="9"/>
      <c r="U264" s="9"/>
      <c r="W264" s="9"/>
      <c r="Y264" s="9"/>
      <c r="Z264" s="9"/>
      <c r="AA264" s="9"/>
      <c r="AB264" s="9"/>
    </row>
    <row r="265" spans="2:28" ht="15.75" customHeight="1">
      <c r="B265" s="5"/>
      <c r="C265" s="5"/>
      <c r="D265" s="10"/>
      <c r="E265" s="11"/>
      <c r="F265" s="1"/>
      <c r="P265" s="1"/>
      <c r="R265" s="9"/>
      <c r="S265" s="9"/>
      <c r="T265" s="9"/>
      <c r="U265" s="9"/>
      <c r="W265" s="9"/>
      <c r="Y265" s="9"/>
      <c r="Z265" s="9"/>
      <c r="AA265" s="9"/>
      <c r="AB265" s="9"/>
    </row>
    <row r="266" spans="2:28" ht="15.75" customHeight="1">
      <c r="B266" s="5"/>
      <c r="C266" s="5"/>
      <c r="D266" s="10"/>
      <c r="E266" s="11"/>
      <c r="F266" s="1"/>
      <c r="P266" s="1"/>
      <c r="R266" s="9"/>
      <c r="S266" s="9"/>
      <c r="T266" s="9"/>
      <c r="U266" s="9"/>
      <c r="W266" s="9"/>
      <c r="Y266" s="9"/>
      <c r="Z266" s="9"/>
      <c r="AA266" s="9"/>
      <c r="AB266" s="9"/>
    </row>
    <row r="267" spans="2:28" ht="15.75" customHeight="1">
      <c r="B267" s="5"/>
      <c r="C267" s="5"/>
      <c r="D267" s="10"/>
      <c r="E267" s="11"/>
      <c r="F267" s="1"/>
      <c r="P267" s="1"/>
      <c r="R267" s="9"/>
      <c r="S267" s="9"/>
      <c r="T267" s="9"/>
      <c r="U267" s="9"/>
      <c r="W267" s="9"/>
      <c r="Y267" s="9"/>
      <c r="Z267" s="9"/>
      <c r="AA267" s="9"/>
      <c r="AB267" s="9"/>
    </row>
    <row r="268" spans="2:28" ht="15.75" customHeight="1">
      <c r="B268" s="5"/>
      <c r="C268" s="5"/>
      <c r="D268" s="10"/>
      <c r="E268" s="11"/>
      <c r="F268" s="1"/>
      <c r="P268" s="1"/>
      <c r="R268" s="9"/>
      <c r="S268" s="9"/>
      <c r="T268" s="9"/>
      <c r="U268" s="9"/>
      <c r="W268" s="9"/>
      <c r="Y268" s="9"/>
      <c r="Z268" s="9"/>
      <c r="AA268" s="9"/>
      <c r="AB268" s="9"/>
    </row>
    <row r="269" spans="2:28" ht="15.75" customHeight="1">
      <c r="B269" s="5"/>
      <c r="C269" s="5"/>
      <c r="D269" s="10"/>
      <c r="E269" s="11"/>
      <c r="F269" s="1"/>
      <c r="P269" s="1"/>
      <c r="R269" s="9"/>
      <c r="S269" s="9"/>
      <c r="T269" s="9"/>
      <c r="U269" s="9"/>
      <c r="W269" s="9"/>
      <c r="Y269" s="9"/>
      <c r="Z269" s="9"/>
      <c r="AA269" s="9"/>
      <c r="AB269" s="9"/>
    </row>
    <row r="270" spans="2:28" ht="15.75" customHeight="1">
      <c r="B270" s="5"/>
      <c r="C270" s="5"/>
      <c r="D270" s="10"/>
      <c r="E270" s="11"/>
      <c r="F270" s="1"/>
      <c r="P270" s="1"/>
      <c r="R270" s="9"/>
      <c r="S270" s="9"/>
      <c r="T270" s="9"/>
      <c r="U270" s="9"/>
      <c r="W270" s="9"/>
      <c r="Y270" s="9"/>
      <c r="Z270" s="9"/>
      <c r="AA270" s="9"/>
      <c r="AB270" s="9"/>
    </row>
    <row r="271" spans="2:28" ht="15.75" customHeight="1">
      <c r="B271" s="5"/>
      <c r="C271" s="5"/>
      <c r="D271" s="10"/>
      <c r="E271" s="11"/>
      <c r="F271" s="1"/>
      <c r="P271" s="1"/>
      <c r="R271" s="9"/>
      <c r="S271" s="9"/>
      <c r="T271" s="9"/>
      <c r="U271" s="9"/>
      <c r="W271" s="9"/>
      <c r="Y271" s="9"/>
      <c r="Z271" s="9"/>
      <c r="AA271" s="9"/>
      <c r="AB271" s="9"/>
    </row>
    <row r="272" spans="2:28" ht="15.75" customHeight="1">
      <c r="B272" s="5"/>
      <c r="C272" s="5"/>
      <c r="D272" s="10"/>
      <c r="E272" s="11"/>
      <c r="F272" s="1"/>
      <c r="P272" s="1"/>
      <c r="R272" s="9"/>
      <c r="S272" s="9"/>
      <c r="T272" s="9"/>
      <c r="U272" s="9"/>
      <c r="W272" s="9"/>
      <c r="Y272" s="9"/>
      <c r="Z272" s="9"/>
      <c r="AA272" s="9"/>
      <c r="AB272" s="9"/>
    </row>
    <row r="273" spans="2:28" ht="15.75" customHeight="1">
      <c r="B273" s="5"/>
      <c r="C273" s="5"/>
      <c r="D273" s="10"/>
      <c r="E273" s="11"/>
      <c r="F273" s="1"/>
      <c r="P273" s="1"/>
      <c r="R273" s="9"/>
      <c r="S273" s="9"/>
      <c r="T273" s="9"/>
      <c r="U273" s="9"/>
      <c r="W273" s="9"/>
      <c r="Y273" s="9"/>
      <c r="Z273" s="9"/>
      <c r="AA273" s="9"/>
      <c r="AB273" s="9"/>
    </row>
    <row r="274" spans="2:28" ht="15.75" customHeight="1">
      <c r="B274" s="5"/>
      <c r="C274" s="5"/>
      <c r="D274" s="10"/>
      <c r="E274" s="11"/>
      <c r="F274" s="1"/>
      <c r="P274" s="1"/>
      <c r="R274" s="9"/>
      <c r="S274" s="9"/>
      <c r="T274" s="9"/>
      <c r="U274" s="9"/>
      <c r="W274" s="9"/>
      <c r="Y274" s="9"/>
      <c r="Z274" s="9"/>
      <c r="AA274" s="9"/>
      <c r="AB274" s="9"/>
    </row>
    <row r="275" spans="2:28" ht="15.75" customHeight="1">
      <c r="B275" s="5"/>
      <c r="C275" s="5"/>
      <c r="D275" s="10"/>
      <c r="E275" s="11"/>
      <c r="F275" s="1"/>
      <c r="P275" s="1"/>
      <c r="R275" s="9"/>
      <c r="S275" s="9"/>
      <c r="T275" s="9"/>
      <c r="U275" s="9"/>
      <c r="W275" s="9"/>
      <c r="Y275" s="9"/>
      <c r="Z275" s="9"/>
      <c r="AA275" s="9"/>
      <c r="AB275" s="9"/>
    </row>
    <row r="276" spans="2:28" ht="15.75" customHeight="1">
      <c r="B276" s="5"/>
      <c r="C276" s="5"/>
      <c r="D276" s="10"/>
      <c r="E276" s="11"/>
      <c r="F276" s="1"/>
      <c r="P276" s="1"/>
      <c r="R276" s="9"/>
      <c r="S276" s="9"/>
      <c r="T276" s="9"/>
      <c r="U276" s="9"/>
      <c r="W276" s="9"/>
      <c r="Y276" s="9"/>
      <c r="Z276" s="9"/>
      <c r="AA276" s="9"/>
      <c r="AB276" s="9"/>
    </row>
    <row r="277" spans="2:28" ht="15.75" customHeight="1">
      <c r="B277" s="5"/>
      <c r="C277" s="5"/>
      <c r="D277" s="10"/>
      <c r="E277" s="11"/>
      <c r="F277" s="1"/>
      <c r="P277" s="1"/>
      <c r="R277" s="9"/>
      <c r="S277" s="9"/>
      <c r="T277" s="9"/>
      <c r="U277" s="9"/>
      <c r="W277" s="9"/>
      <c r="Y277" s="9"/>
      <c r="Z277" s="9"/>
      <c r="AA277" s="9"/>
      <c r="AB277" s="9"/>
    </row>
    <row r="278" spans="2:28" ht="15.75" customHeight="1">
      <c r="B278" s="5"/>
      <c r="C278" s="5"/>
      <c r="D278" s="10"/>
      <c r="E278" s="11"/>
      <c r="F278" s="1"/>
      <c r="P278" s="1"/>
      <c r="R278" s="9"/>
      <c r="S278" s="9"/>
      <c r="T278" s="9"/>
      <c r="U278" s="9"/>
      <c r="W278" s="9"/>
      <c r="Y278" s="9"/>
      <c r="Z278" s="9"/>
      <c r="AA278" s="9"/>
      <c r="AB278" s="9"/>
    </row>
    <row r="279" spans="2:28" ht="15.75" customHeight="1">
      <c r="B279" s="5"/>
      <c r="C279" s="5"/>
      <c r="D279" s="10"/>
      <c r="E279" s="11"/>
      <c r="F279" s="1"/>
      <c r="P279" s="1"/>
      <c r="R279" s="9"/>
      <c r="S279" s="9"/>
      <c r="T279" s="9"/>
      <c r="U279" s="9"/>
      <c r="W279" s="9"/>
      <c r="Y279" s="9"/>
      <c r="Z279" s="9"/>
      <c r="AA279" s="9"/>
      <c r="AB279" s="9"/>
    </row>
    <row r="280" spans="2:28" ht="15.75" customHeight="1">
      <c r="B280" s="5"/>
      <c r="C280" s="5"/>
      <c r="D280" s="10"/>
      <c r="E280" s="11"/>
      <c r="F280" s="1"/>
      <c r="P280" s="1"/>
      <c r="R280" s="9"/>
      <c r="S280" s="9"/>
      <c r="T280" s="9"/>
      <c r="U280" s="9"/>
      <c r="W280" s="9"/>
      <c r="Y280" s="9"/>
      <c r="Z280" s="9"/>
      <c r="AA280" s="9"/>
      <c r="AB280" s="9"/>
    </row>
    <row r="281" spans="2:28" ht="15.75" customHeight="1">
      <c r="B281" s="5"/>
      <c r="C281" s="5"/>
      <c r="D281" s="10"/>
      <c r="E281" s="11"/>
      <c r="F281" s="1"/>
      <c r="P281" s="1"/>
      <c r="R281" s="9"/>
      <c r="S281" s="9"/>
      <c r="T281" s="9"/>
      <c r="U281" s="9"/>
      <c r="W281" s="9"/>
      <c r="Y281" s="9"/>
      <c r="Z281" s="9"/>
      <c r="AA281" s="9"/>
      <c r="AB281" s="9"/>
    </row>
    <row r="282" spans="2:28" ht="15.75" customHeight="1">
      <c r="B282" s="5"/>
      <c r="C282" s="5"/>
      <c r="D282" s="10"/>
      <c r="E282" s="11"/>
      <c r="F282" s="1"/>
      <c r="P282" s="1"/>
      <c r="R282" s="9"/>
      <c r="S282" s="9"/>
      <c r="T282" s="9"/>
      <c r="U282" s="9"/>
      <c r="W282" s="9"/>
      <c r="Y282" s="9"/>
      <c r="Z282" s="9"/>
      <c r="AA282" s="9"/>
      <c r="AB282" s="9"/>
    </row>
    <row r="283" spans="2:28" ht="15.75" customHeight="1">
      <c r="B283" s="5"/>
      <c r="C283" s="5"/>
      <c r="D283" s="10"/>
      <c r="E283" s="11"/>
      <c r="F283" s="1"/>
      <c r="P283" s="1"/>
      <c r="R283" s="9"/>
      <c r="S283" s="9"/>
      <c r="T283" s="9"/>
      <c r="U283" s="9"/>
      <c r="W283" s="9"/>
      <c r="Y283" s="9"/>
      <c r="Z283" s="9"/>
      <c r="AA283" s="9"/>
      <c r="AB283" s="9"/>
    </row>
    <row r="284" spans="2:28" ht="15.75" customHeight="1">
      <c r="B284" s="5"/>
      <c r="C284" s="5"/>
      <c r="D284" s="10"/>
      <c r="E284" s="11"/>
      <c r="F284" s="1"/>
      <c r="P284" s="1"/>
      <c r="R284" s="9"/>
      <c r="S284" s="9"/>
      <c r="T284" s="9"/>
      <c r="U284" s="9"/>
      <c r="W284" s="9"/>
      <c r="Y284" s="9"/>
      <c r="Z284" s="9"/>
      <c r="AA284" s="9"/>
      <c r="AB284" s="9"/>
    </row>
    <row r="285" spans="2:28" ht="15.75" customHeight="1">
      <c r="B285" s="5"/>
      <c r="C285" s="5"/>
      <c r="D285" s="10"/>
      <c r="E285" s="11"/>
      <c r="F285" s="1"/>
      <c r="P285" s="1"/>
      <c r="R285" s="9"/>
      <c r="S285" s="9"/>
      <c r="T285" s="9"/>
      <c r="U285" s="9"/>
      <c r="W285" s="9"/>
      <c r="Y285" s="9"/>
      <c r="Z285" s="9"/>
      <c r="AA285" s="9"/>
      <c r="AB285" s="9"/>
    </row>
    <row r="286" spans="2:28" ht="15.75" customHeight="1">
      <c r="B286" s="5"/>
      <c r="C286" s="5"/>
      <c r="D286" s="10"/>
      <c r="E286" s="11"/>
      <c r="F286" s="1"/>
      <c r="P286" s="1"/>
      <c r="R286" s="9"/>
      <c r="S286" s="9"/>
      <c r="T286" s="9"/>
      <c r="U286" s="9"/>
      <c r="W286" s="9"/>
      <c r="Y286" s="9"/>
      <c r="Z286" s="9"/>
      <c r="AA286" s="9"/>
      <c r="AB286" s="9"/>
    </row>
    <row r="287" spans="2:28" ht="15.75" customHeight="1">
      <c r="B287" s="5"/>
      <c r="C287" s="5"/>
      <c r="D287" s="10"/>
      <c r="E287" s="11"/>
      <c r="F287" s="1"/>
      <c r="P287" s="1"/>
      <c r="R287" s="9"/>
      <c r="S287" s="9"/>
      <c r="T287" s="9"/>
      <c r="U287" s="9"/>
      <c r="W287" s="9"/>
      <c r="Y287" s="9"/>
      <c r="Z287" s="9"/>
      <c r="AA287" s="9"/>
      <c r="AB287" s="9"/>
    </row>
    <row r="288" spans="2:28" ht="15.75" customHeight="1">
      <c r="B288" s="5"/>
      <c r="C288" s="5"/>
      <c r="D288" s="10"/>
      <c r="E288" s="11"/>
      <c r="F288" s="1"/>
      <c r="P288" s="1"/>
      <c r="R288" s="9"/>
      <c r="S288" s="9"/>
      <c r="T288" s="9"/>
      <c r="U288" s="9"/>
      <c r="W288" s="9"/>
      <c r="Y288" s="9"/>
      <c r="Z288" s="9"/>
      <c r="AA288" s="9"/>
      <c r="AB288" s="9"/>
    </row>
    <row r="289" spans="2:28" ht="15.75" customHeight="1">
      <c r="B289" s="5"/>
      <c r="C289" s="5"/>
      <c r="D289" s="10"/>
      <c r="E289" s="11"/>
      <c r="F289" s="1"/>
      <c r="P289" s="1"/>
      <c r="R289" s="9"/>
      <c r="S289" s="9"/>
      <c r="T289" s="9"/>
      <c r="U289" s="9"/>
      <c r="W289" s="9"/>
      <c r="Y289" s="9"/>
      <c r="Z289" s="9"/>
      <c r="AA289" s="9"/>
      <c r="AB289" s="9"/>
    </row>
    <row r="290" spans="2:28" ht="15.75" customHeight="1">
      <c r="B290" s="5"/>
      <c r="C290" s="5"/>
      <c r="D290" s="10"/>
      <c r="E290" s="11"/>
      <c r="F290" s="1"/>
      <c r="P290" s="1"/>
      <c r="R290" s="9"/>
      <c r="S290" s="9"/>
      <c r="T290" s="9"/>
      <c r="U290" s="9"/>
      <c r="W290" s="9"/>
      <c r="Y290" s="9"/>
      <c r="Z290" s="9"/>
      <c r="AA290" s="9"/>
      <c r="AB290" s="9"/>
    </row>
    <row r="291" spans="2:28" ht="15.75" customHeight="1">
      <c r="B291" s="5"/>
      <c r="C291" s="5"/>
      <c r="D291" s="10"/>
      <c r="E291" s="11"/>
      <c r="F291" s="1"/>
      <c r="P291" s="1"/>
      <c r="R291" s="9"/>
      <c r="S291" s="9"/>
      <c r="T291" s="9"/>
      <c r="U291" s="9"/>
      <c r="W291" s="9"/>
      <c r="Y291" s="9"/>
      <c r="Z291" s="9"/>
      <c r="AA291" s="9"/>
      <c r="AB291" s="9"/>
    </row>
    <row r="292" spans="2:28" ht="15.75" customHeight="1">
      <c r="B292" s="5"/>
      <c r="C292" s="5"/>
      <c r="D292" s="10"/>
      <c r="E292" s="11"/>
      <c r="F292" s="1"/>
      <c r="P292" s="1"/>
      <c r="R292" s="9"/>
      <c r="S292" s="9"/>
      <c r="T292" s="9"/>
      <c r="U292" s="9"/>
      <c r="W292" s="9"/>
      <c r="Y292" s="9"/>
      <c r="Z292" s="9"/>
      <c r="AA292" s="9"/>
      <c r="AB292" s="9"/>
    </row>
    <row r="293" spans="2:28" ht="15.75" customHeight="1">
      <c r="B293" s="5"/>
      <c r="C293" s="5"/>
      <c r="D293" s="10"/>
      <c r="E293" s="11"/>
      <c r="F293" s="1"/>
      <c r="P293" s="1"/>
      <c r="R293" s="9"/>
      <c r="S293" s="9"/>
      <c r="T293" s="9"/>
      <c r="U293" s="9"/>
      <c r="W293" s="9"/>
      <c r="Y293" s="9"/>
      <c r="Z293" s="9"/>
      <c r="AA293" s="9"/>
      <c r="AB293" s="9"/>
    </row>
    <row r="294" spans="2:28" ht="15.75" customHeight="1">
      <c r="B294" s="5"/>
      <c r="C294" s="5"/>
      <c r="D294" s="10"/>
      <c r="E294" s="11"/>
      <c r="F294" s="1"/>
      <c r="P294" s="1"/>
      <c r="R294" s="9"/>
      <c r="S294" s="9"/>
      <c r="T294" s="9"/>
      <c r="U294" s="9"/>
      <c r="W294" s="9"/>
      <c r="Y294" s="9"/>
      <c r="Z294" s="9"/>
      <c r="AA294" s="9"/>
      <c r="AB294" s="9"/>
    </row>
    <row r="295" spans="2:28" ht="15.75" customHeight="1">
      <c r="B295" s="5"/>
      <c r="C295" s="5"/>
      <c r="D295" s="10"/>
      <c r="E295" s="11"/>
      <c r="F295" s="1"/>
      <c r="P295" s="1"/>
      <c r="R295" s="9"/>
      <c r="S295" s="9"/>
      <c r="T295" s="9"/>
      <c r="U295" s="9"/>
      <c r="W295" s="9"/>
      <c r="Y295" s="9"/>
      <c r="Z295" s="9"/>
      <c r="AA295" s="9"/>
      <c r="AB295" s="9"/>
    </row>
    <row r="296" spans="2:28" ht="15.75" customHeight="1">
      <c r="B296" s="5"/>
      <c r="C296" s="5"/>
      <c r="D296" s="10"/>
      <c r="E296" s="11"/>
      <c r="F296" s="1"/>
      <c r="P296" s="1"/>
      <c r="R296" s="9"/>
      <c r="S296" s="9"/>
      <c r="T296" s="9"/>
      <c r="U296" s="9"/>
      <c r="W296" s="9"/>
      <c r="Y296" s="9"/>
      <c r="Z296" s="9"/>
      <c r="AA296" s="9"/>
      <c r="AB296" s="9"/>
    </row>
    <row r="297" spans="2:28" ht="15.75" customHeight="1">
      <c r="B297" s="5"/>
      <c r="C297" s="5"/>
      <c r="D297" s="10"/>
      <c r="E297" s="11"/>
      <c r="F297" s="1"/>
      <c r="P297" s="1"/>
      <c r="R297" s="9"/>
      <c r="S297" s="9"/>
      <c r="T297" s="9"/>
      <c r="U297" s="9"/>
      <c r="W297" s="9"/>
      <c r="Y297" s="9"/>
      <c r="Z297" s="9"/>
      <c r="AA297" s="9"/>
      <c r="AB297" s="9"/>
    </row>
    <row r="298" spans="2:28" ht="15.75" customHeight="1">
      <c r="B298" s="5"/>
      <c r="C298" s="5"/>
      <c r="D298" s="10"/>
      <c r="E298" s="11"/>
      <c r="F298" s="1"/>
      <c r="P298" s="1"/>
      <c r="R298" s="9"/>
      <c r="S298" s="9"/>
      <c r="T298" s="9"/>
      <c r="U298" s="9"/>
      <c r="W298" s="9"/>
      <c r="Y298" s="9"/>
      <c r="Z298" s="9"/>
      <c r="AA298" s="9"/>
      <c r="AB298" s="9"/>
    </row>
    <row r="299" spans="2:28" ht="15.75" customHeight="1">
      <c r="B299" s="5"/>
      <c r="C299" s="5"/>
      <c r="D299" s="10"/>
      <c r="E299" s="11"/>
      <c r="F299" s="1"/>
      <c r="P299" s="1"/>
      <c r="R299" s="9"/>
      <c r="S299" s="9"/>
      <c r="T299" s="9"/>
      <c r="U299" s="9"/>
      <c r="W299" s="9"/>
      <c r="Y299" s="9"/>
      <c r="Z299" s="9"/>
      <c r="AA299" s="9"/>
      <c r="AB299" s="9"/>
    </row>
    <row r="300" spans="2:28" ht="15.75" customHeight="1">
      <c r="B300" s="5"/>
      <c r="C300" s="5"/>
      <c r="D300" s="10"/>
      <c r="E300" s="11"/>
      <c r="F300" s="1"/>
      <c r="P300" s="1"/>
      <c r="R300" s="9"/>
      <c r="S300" s="9"/>
      <c r="T300" s="9"/>
      <c r="U300" s="9"/>
      <c r="W300" s="9"/>
      <c r="Y300" s="9"/>
      <c r="Z300" s="9"/>
      <c r="AA300" s="9"/>
      <c r="AB300" s="9"/>
    </row>
    <row r="301" spans="2:28" ht="15.75" customHeight="1">
      <c r="B301" s="5"/>
      <c r="C301" s="5"/>
      <c r="D301" s="10"/>
      <c r="E301" s="11"/>
      <c r="F301" s="1"/>
      <c r="P301" s="1"/>
      <c r="R301" s="9"/>
      <c r="S301" s="9"/>
      <c r="T301" s="9"/>
      <c r="U301" s="9"/>
      <c r="W301" s="9"/>
      <c r="Y301" s="9"/>
      <c r="Z301" s="9"/>
      <c r="AA301" s="9"/>
      <c r="AB301" s="9"/>
    </row>
    <row r="302" spans="2:28" ht="15.75" customHeight="1">
      <c r="B302" s="5"/>
      <c r="C302" s="5"/>
      <c r="D302" s="10"/>
      <c r="E302" s="11"/>
      <c r="F302" s="1"/>
      <c r="P302" s="1"/>
      <c r="R302" s="9"/>
      <c r="S302" s="9"/>
      <c r="T302" s="9"/>
      <c r="U302" s="9"/>
      <c r="W302" s="9"/>
      <c r="Y302" s="9"/>
      <c r="Z302" s="9"/>
      <c r="AA302" s="9"/>
      <c r="AB302" s="9"/>
    </row>
    <row r="303" spans="2:28" ht="15.75" customHeight="1">
      <c r="B303" s="5"/>
      <c r="C303" s="5"/>
      <c r="D303" s="10"/>
      <c r="E303" s="11"/>
      <c r="F303" s="1"/>
      <c r="P303" s="1"/>
      <c r="R303" s="9"/>
      <c r="S303" s="9"/>
      <c r="T303" s="9"/>
      <c r="U303" s="9"/>
      <c r="W303" s="9"/>
      <c r="Y303" s="9"/>
      <c r="Z303" s="9"/>
      <c r="AA303" s="9"/>
      <c r="AB303" s="9"/>
    </row>
    <row r="304" spans="2:28" ht="15.75" customHeight="1">
      <c r="B304" s="5"/>
      <c r="C304" s="5"/>
      <c r="D304" s="10"/>
      <c r="E304" s="11"/>
      <c r="F304" s="1"/>
      <c r="P304" s="1"/>
      <c r="R304" s="9"/>
      <c r="S304" s="9"/>
      <c r="T304" s="9"/>
      <c r="U304" s="9"/>
      <c r="W304" s="9"/>
      <c r="Y304" s="9"/>
      <c r="Z304" s="9"/>
      <c r="AA304" s="9"/>
      <c r="AB304" s="9"/>
    </row>
    <row r="305" spans="2:28" ht="15.75" customHeight="1">
      <c r="B305" s="5"/>
      <c r="C305" s="5"/>
      <c r="D305" s="10"/>
      <c r="E305" s="11"/>
      <c r="F305" s="1"/>
      <c r="P305" s="1"/>
      <c r="R305" s="9"/>
      <c r="S305" s="9"/>
      <c r="T305" s="9"/>
      <c r="U305" s="9"/>
      <c r="W305" s="9"/>
      <c r="Y305" s="9"/>
      <c r="Z305" s="9"/>
      <c r="AA305" s="9"/>
      <c r="AB305" s="9"/>
    </row>
    <row r="306" spans="2:28" ht="15.75" customHeight="1">
      <c r="B306" s="5"/>
      <c r="C306" s="5"/>
      <c r="D306" s="10"/>
      <c r="E306" s="11"/>
      <c r="F306" s="1"/>
      <c r="P306" s="1"/>
      <c r="R306" s="9"/>
      <c r="S306" s="9"/>
      <c r="T306" s="9"/>
      <c r="U306" s="9"/>
      <c r="W306" s="9"/>
      <c r="Y306" s="9"/>
      <c r="Z306" s="9"/>
      <c r="AA306" s="9"/>
      <c r="AB306" s="9"/>
    </row>
    <row r="307" spans="2:28" ht="15.75" customHeight="1">
      <c r="B307" s="5"/>
      <c r="C307" s="5"/>
      <c r="D307" s="10"/>
      <c r="E307" s="11"/>
      <c r="F307" s="1"/>
      <c r="P307" s="1"/>
      <c r="R307" s="9"/>
      <c r="S307" s="9"/>
      <c r="T307" s="9"/>
      <c r="U307" s="9"/>
      <c r="W307" s="9"/>
      <c r="Y307" s="9"/>
      <c r="Z307" s="9"/>
      <c r="AA307" s="9"/>
      <c r="AB307" s="9"/>
    </row>
    <row r="308" spans="2:28" ht="15.75" customHeight="1">
      <c r="B308" s="5"/>
      <c r="C308" s="5"/>
      <c r="D308" s="10"/>
      <c r="E308" s="11"/>
      <c r="F308" s="1"/>
      <c r="P308" s="1"/>
      <c r="R308" s="9"/>
      <c r="S308" s="9"/>
      <c r="T308" s="9"/>
      <c r="U308" s="9"/>
      <c r="W308" s="9"/>
      <c r="Y308" s="9"/>
      <c r="Z308" s="9"/>
      <c r="AA308" s="9"/>
      <c r="AB308" s="9"/>
    </row>
    <row r="309" spans="2:28" ht="15.75" customHeight="1">
      <c r="B309" s="5"/>
      <c r="C309" s="5"/>
      <c r="D309" s="10"/>
      <c r="E309" s="11"/>
      <c r="F309" s="1"/>
      <c r="P309" s="1"/>
      <c r="R309" s="9"/>
      <c r="S309" s="9"/>
      <c r="T309" s="9"/>
      <c r="U309" s="9"/>
      <c r="W309" s="9"/>
      <c r="Y309" s="9"/>
      <c r="Z309" s="9"/>
      <c r="AA309" s="9"/>
      <c r="AB309" s="9"/>
    </row>
    <row r="310" spans="2:28" ht="15.75" customHeight="1">
      <c r="B310" s="5"/>
      <c r="C310" s="5"/>
      <c r="D310" s="10"/>
      <c r="E310" s="11"/>
      <c r="F310" s="1"/>
      <c r="P310" s="1"/>
      <c r="R310" s="9"/>
      <c r="S310" s="9"/>
      <c r="T310" s="9"/>
      <c r="U310" s="9"/>
      <c r="W310" s="9"/>
      <c r="Y310" s="9"/>
      <c r="Z310" s="9"/>
      <c r="AA310" s="9"/>
      <c r="AB310" s="9"/>
    </row>
    <row r="311" spans="2:28" ht="15.75" customHeight="1">
      <c r="B311" s="5"/>
      <c r="C311" s="5"/>
      <c r="D311" s="10"/>
      <c r="E311" s="11"/>
      <c r="F311" s="1"/>
      <c r="P311" s="1"/>
      <c r="R311" s="9"/>
      <c r="S311" s="9"/>
      <c r="T311" s="9"/>
      <c r="U311" s="9"/>
      <c r="W311" s="9"/>
      <c r="Y311" s="9"/>
      <c r="Z311" s="9"/>
      <c r="AA311" s="9"/>
      <c r="AB311" s="9"/>
    </row>
    <row r="312" spans="2:28" ht="15.75" customHeight="1">
      <c r="B312" s="5"/>
      <c r="C312" s="5"/>
      <c r="D312" s="10"/>
      <c r="E312" s="11"/>
      <c r="F312" s="1"/>
      <c r="P312" s="1"/>
      <c r="R312" s="9"/>
      <c r="S312" s="9"/>
      <c r="T312" s="9"/>
      <c r="U312" s="9"/>
      <c r="W312" s="9"/>
      <c r="Y312" s="9"/>
      <c r="Z312" s="9"/>
      <c r="AA312" s="9"/>
      <c r="AB312" s="9"/>
    </row>
    <row r="313" spans="2:28" ht="15.75" customHeight="1">
      <c r="B313" s="5"/>
      <c r="C313" s="5"/>
      <c r="D313" s="10"/>
      <c r="E313" s="11"/>
      <c r="F313" s="1"/>
      <c r="P313" s="1"/>
      <c r="R313" s="9"/>
      <c r="S313" s="9"/>
      <c r="T313" s="9"/>
      <c r="U313" s="9"/>
      <c r="W313" s="9"/>
      <c r="Y313" s="9"/>
      <c r="Z313" s="9"/>
      <c r="AA313" s="9"/>
      <c r="AB313" s="9"/>
    </row>
    <row r="314" spans="2:28" ht="15.75" customHeight="1">
      <c r="F314" s="1"/>
    </row>
    <row r="315" spans="2:28" ht="15.75" customHeight="1">
      <c r="F315" s="1"/>
    </row>
    <row r="316" spans="2:28" ht="15.75" customHeight="1">
      <c r="F316" s="1"/>
    </row>
    <row r="317" spans="2:28" ht="15.75" customHeight="1">
      <c r="F317" s="1"/>
    </row>
    <row r="318" spans="2:28" ht="15.75" customHeight="1">
      <c r="F318" s="1"/>
    </row>
    <row r="319" spans="2:28" ht="15.75" customHeight="1">
      <c r="F319" s="1"/>
    </row>
    <row r="320" spans="2:28" ht="15.75" customHeight="1">
      <c r="F320" s="1"/>
    </row>
    <row r="321" spans="6:6" ht="15.75" customHeight="1">
      <c r="F321" s="1"/>
    </row>
    <row r="322" spans="6:6" ht="15.75" customHeight="1">
      <c r="F322" s="1"/>
    </row>
    <row r="323" spans="6:6" ht="15.75" customHeight="1">
      <c r="F323" s="1"/>
    </row>
    <row r="324" spans="6:6" ht="15.75" customHeight="1">
      <c r="F324" s="1"/>
    </row>
    <row r="325" spans="6:6" ht="15.75" customHeight="1">
      <c r="F325" s="1"/>
    </row>
    <row r="326" spans="6:6" ht="15.75" customHeight="1">
      <c r="F326" s="1"/>
    </row>
    <row r="327" spans="6:6" ht="15.75" customHeight="1">
      <c r="F327" s="1"/>
    </row>
    <row r="328" spans="6:6" ht="15.75" customHeight="1">
      <c r="F328" s="1"/>
    </row>
    <row r="329" spans="6:6" ht="15.75" customHeight="1">
      <c r="F329" s="1"/>
    </row>
    <row r="330" spans="6:6" ht="15.75" customHeight="1">
      <c r="F330" s="1"/>
    </row>
    <row r="331" spans="6:6" ht="15.75" customHeight="1">
      <c r="F331" s="1"/>
    </row>
    <row r="332" spans="6:6" ht="15.75" customHeight="1">
      <c r="F332" s="1"/>
    </row>
    <row r="333" spans="6:6" ht="15.75" customHeight="1">
      <c r="F333" s="1"/>
    </row>
    <row r="334" spans="6:6" ht="15.75" customHeight="1">
      <c r="F334" s="1"/>
    </row>
    <row r="335" spans="6:6" ht="15.75" customHeight="1">
      <c r="F335" s="1"/>
    </row>
    <row r="336" spans="6:6" ht="15.75" customHeight="1">
      <c r="F336" s="1"/>
    </row>
    <row r="337" spans="6:6" ht="15.75" customHeight="1">
      <c r="F337" s="1"/>
    </row>
    <row r="338" spans="6:6" ht="15.75" customHeight="1">
      <c r="F338" s="1"/>
    </row>
    <row r="339" spans="6:6" ht="15.75" customHeight="1">
      <c r="F339" s="1"/>
    </row>
    <row r="340" spans="6:6" ht="15.75" customHeight="1">
      <c r="F340" s="1"/>
    </row>
    <row r="341" spans="6:6" ht="15.75" customHeight="1">
      <c r="F341" s="1"/>
    </row>
    <row r="342" spans="6:6" ht="15.75" customHeight="1">
      <c r="F342" s="1"/>
    </row>
    <row r="343" spans="6:6" ht="15.75" customHeight="1">
      <c r="F343" s="1"/>
    </row>
    <row r="344" spans="6:6" ht="15.75" customHeight="1">
      <c r="F344" s="1"/>
    </row>
    <row r="345" spans="6:6" ht="15.75" customHeight="1">
      <c r="F345" s="1"/>
    </row>
    <row r="346" spans="6:6" ht="15.75" customHeight="1">
      <c r="F346" s="1"/>
    </row>
    <row r="347" spans="6:6" ht="15.75" customHeight="1">
      <c r="F347" s="1"/>
    </row>
    <row r="348" spans="6:6" ht="15.75" customHeight="1">
      <c r="F348" s="1"/>
    </row>
    <row r="349" spans="6:6" ht="15.75" customHeight="1">
      <c r="F349" s="1"/>
    </row>
    <row r="350" spans="6:6" ht="15.75" customHeight="1">
      <c r="F350" s="1"/>
    </row>
    <row r="351" spans="6:6" ht="15.75" customHeight="1">
      <c r="F351" s="1"/>
    </row>
    <row r="352" spans="6:6" ht="15.75" customHeight="1">
      <c r="F352" s="1"/>
    </row>
    <row r="353" spans="6:6" ht="15.75" customHeight="1">
      <c r="F353" s="1"/>
    </row>
    <row r="354" spans="6:6" ht="15.75" customHeight="1">
      <c r="F354" s="1"/>
    </row>
    <row r="355" spans="6:6" ht="15.75" customHeight="1">
      <c r="F355" s="1"/>
    </row>
    <row r="356" spans="6:6" ht="15.75" customHeight="1">
      <c r="F356" s="1"/>
    </row>
    <row r="357" spans="6:6" ht="15.75" customHeight="1">
      <c r="F357" s="1"/>
    </row>
    <row r="358" spans="6:6" ht="15.75" customHeight="1">
      <c r="F358" s="1"/>
    </row>
    <row r="359" spans="6:6" ht="15.75" customHeight="1">
      <c r="F359" s="1"/>
    </row>
    <row r="360" spans="6:6" ht="15.75" customHeight="1">
      <c r="F360" s="1"/>
    </row>
    <row r="361" spans="6:6" ht="15.75" customHeight="1">
      <c r="F361" s="1"/>
    </row>
    <row r="362" spans="6:6" ht="15.75" customHeight="1">
      <c r="F362" s="1"/>
    </row>
    <row r="363" spans="6:6" ht="15.75" customHeight="1">
      <c r="F363" s="1"/>
    </row>
    <row r="364" spans="6:6" ht="15.75" customHeight="1">
      <c r="F364" s="1"/>
    </row>
    <row r="365" spans="6:6" ht="15.75" customHeight="1">
      <c r="F365" s="1"/>
    </row>
    <row r="366" spans="6:6" ht="15.75" customHeight="1">
      <c r="F366" s="1"/>
    </row>
    <row r="367" spans="6:6" ht="15.75" customHeight="1">
      <c r="F367" s="1"/>
    </row>
    <row r="368" spans="6:6" ht="15.75" customHeight="1">
      <c r="F368" s="1"/>
    </row>
    <row r="369" spans="6:6" ht="15.75" customHeight="1">
      <c r="F369" s="1"/>
    </row>
    <row r="370" spans="6:6" ht="15.75" customHeight="1">
      <c r="F370" s="1"/>
    </row>
    <row r="371" spans="6:6" ht="15.75" customHeight="1">
      <c r="F371" s="1"/>
    </row>
    <row r="372" spans="6:6" ht="15.75" customHeight="1">
      <c r="F372" s="1"/>
    </row>
    <row r="373" spans="6:6" ht="15.75" customHeight="1">
      <c r="F373" s="1"/>
    </row>
    <row r="374" spans="6:6" ht="15.75" customHeight="1">
      <c r="F374" s="1"/>
    </row>
    <row r="375" spans="6:6" ht="15.75" customHeight="1">
      <c r="F375" s="1"/>
    </row>
    <row r="376" spans="6:6" ht="15.75" customHeight="1">
      <c r="F376" s="1"/>
    </row>
    <row r="377" spans="6:6" ht="15.75" customHeight="1">
      <c r="F377" s="1"/>
    </row>
    <row r="378" spans="6:6" ht="15.75" customHeight="1">
      <c r="F378" s="1"/>
    </row>
    <row r="379" spans="6:6" ht="15.75" customHeight="1">
      <c r="F379" s="1"/>
    </row>
    <row r="380" spans="6:6" ht="15.75" customHeight="1">
      <c r="F380" s="1"/>
    </row>
    <row r="381" spans="6:6" ht="15.75" customHeight="1">
      <c r="F381" s="1"/>
    </row>
    <row r="382" spans="6:6" ht="15.75" customHeight="1">
      <c r="F382" s="1"/>
    </row>
    <row r="383" spans="6:6" ht="15.75" customHeight="1">
      <c r="F383" s="1"/>
    </row>
    <row r="384" spans="6:6" ht="15.75" customHeight="1">
      <c r="F384" s="1"/>
    </row>
    <row r="385" spans="6:6" ht="15.75" customHeight="1">
      <c r="F385" s="1"/>
    </row>
    <row r="386" spans="6:6" ht="15.75" customHeight="1">
      <c r="F386" s="1"/>
    </row>
    <row r="387" spans="6:6" ht="15.75" customHeight="1">
      <c r="F387" s="1"/>
    </row>
    <row r="388" spans="6:6" ht="15.75" customHeight="1">
      <c r="F388" s="1"/>
    </row>
    <row r="389" spans="6:6" ht="15.75" customHeight="1">
      <c r="F389" s="1"/>
    </row>
    <row r="390" spans="6:6" ht="15.75" customHeight="1">
      <c r="F390" s="1"/>
    </row>
    <row r="391" spans="6:6" ht="15.75" customHeight="1">
      <c r="F391" s="1"/>
    </row>
    <row r="392" spans="6:6" ht="15.75" customHeight="1">
      <c r="F392" s="1"/>
    </row>
    <row r="393" spans="6:6" ht="15.75" customHeight="1">
      <c r="F393" s="1"/>
    </row>
    <row r="394" spans="6:6" ht="15.75" customHeight="1">
      <c r="F394" s="1"/>
    </row>
    <row r="395" spans="6:6" ht="15.75" customHeight="1">
      <c r="F395" s="1"/>
    </row>
    <row r="396" spans="6:6" ht="15.75" customHeight="1">
      <c r="F396" s="1"/>
    </row>
    <row r="397" spans="6:6" ht="15.75" customHeight="1">
      <c r="F397" s="1"/>
    </row>
    <row r="398" spans="6:6" ht="15.75" customHeight="1">
      <c r="F398" s="1"/>
    </row>
    <row r="399" spans="6:6" ht="15.75" customHeight="1">
      <c r="F399" s="1"/>
    </row>
    <row r="400" spans="6:6" ht="15.75" customHeight="1">
      <c r="F400" s="1"/>
    </row>
    <row r="401" spans="6:6" ht="15.75" customHeight="1">
      <c r="F401" s="1"/>
    </row>
    <row r="402" spans="6:6" ht="15.75" customHeight="1">
      <c r="F402" s="1"/>
    </row>
    <row r="403" spans="6:6" ht="15.75" customHeight="1">
      <c r="F403" s="1"/>
    </row>
    <row r="404" spans="6:6" ht="15.75" customHeight="1">
      <c r="F404" s="1"/>
    </row>
    <row r="405" spans="6:6" ht="15.75" customHeight="1">
      <c r="F405" s="1"/>
    </row>
    <row r="406" spans="6:6" ht="15.75" customHeight="1">
      <c r="F406" s="1"/>
    </row>
    <row r="407" spans="6:6" ht="15.75" customHeight="1">
      <c r="F407" s="1"/>
    </row>
    <row r="408" spans="6:6" ht="15.75" customHeight="1">
      <c r="F408" s="1"/>
    </row>
    <row r="409" spans="6:6" ht="15.75" customHeight="1">
      <c r="F409" s="1"/>
    </row>
    <row r="410" spans="6:6" ht="15.75" customHeight="1">
      <c r="F410" s="1"/>
    </row>
    <row r="411" spans="6:6" ht="15.75" customHeight="1">
      <c r="F411" s="1"/>
    </row>
    <row r="412" spans="6:6" ht="15.75" customHeight="1">
      <c r="F412" s="1"/>
    </row>
    <row r="413" spans="6:6" ht="15.75" customHeight="1">
      <c r="F413" s="1"/>
    </row>
    <row r="414" spans="6:6" ht="15.75" customHeight="1">
      <c r="F414" s="1"/>
    </row>
    <row r="415" spans="6:6" ht="15.75" customHeight="1">
      <c r="F415" s="1"/>
    </row>
    <row r="416" spans="6:6" ht="15.75" customHeight="1">
      <c r="F416" s="1"/>
    </row>
    <row r="417" spans="6:6" ht="15.75" customHeight="1">
      <c r="F417" s="1"/>
    </row>
    <row r="418" spans="6:6" ht="15.75" customHeight="1">
      <c r="F418" s="1"/>
    </row>
    <row r="419" spans="6:6" ht="15.75" customHeight="1">
      <c r="F419" s="1"/>
    </row>
    <row r="420" spans="6:6" ht="15.75" customHeight="1">
      <c r="F420" s="1"/>
    </row>
    <row r="421" spans="6:6" ht="15.75" customHeight="1">
      <c r="F421" s="1"/>
    </row>
    <row r="422" spans="6:6" ht="15.75" customHeight="1">
      <c r="F422" s="1"/>
    </row>
    <row r="423" spans="6:6" ht="15.75" customHeight="1">
      <c r="F423" s="1"/>
    </row>
    <row r="424" spans="6:6" ht="15.75" customHeight="1">
      <c r="F424" s="1"/>
    </row>
    <row r="425" spans="6:6" ht="15.75" customHeight="1">
      <c r="F425" s="1"/>
    </row>
    <row r="426" spans="6:6" ht="15.75" customHeight="1">
      <c r="F426" s="1"/>
    </row>
    <row r="427" spans="6:6" ht="15.75" customHeight="1">
      <c r="F427" s="1"/>
    </row>
    <row r="428" spans="6:6" ht="15.75" customHeight="1">
      <c r="F428" s="1"/>
    </row>
    <row r="429" spans="6:6" ht="15.75" customHeight="1">
      <c r="F429" s="1"/>
    </row>
    <row r="430" spans="6:6" ht="15.75" customHeight="1">
      <c r="F430" s="1"/>
    </row>
    <row r="431" spans="6:6" ht="15.75" customHeight="1">
      <c r="F431" s="1"/>
    </row>
    <row r="432" spans="6:6" ht="15.75" customHeight="1">
      <c r="F432" s="1"/>
    </row>
    <row r="433" spans="6:6" ht="15.75" customHeight="1">
      <c r="F433" s="1"/>
    </row>
    <row r="434" spans="6:6" ht="15.75" customHeight="1">
      <c r="F434" s="1"/>
    </row>
    <row r="435" spans="6:6" ht="15.75" customHeight="1">
      <c r="F435" s="1"/>
    </row>
    <row r="436" spans="6:6" ht="15.75" customHeight="1">
      <c r="F436" s="1"/>
    </row>
    <row r="437" spans="6:6" ht="15.75" customHeight="1">
      <c r="F437" s="1"/>
    </row>
    <row r="438" spans="6:6" ht="15.75" customHeight="1">
      <c r="F438" s="1"/>
    </row>
    <row r="439" spans="6:6" ht="15.75" customHeight="1">
      <c r="F439" s="1"/>
    </row>
    <row r="440" spans="6:6" ht="15.75" customHeight="1">
      <c r="F440" s="1"/>
    </row>
    <row r="441" spans="6:6" ht="15.75" customHeight="1">
      <c r="F441" s="1"/>
    </row>
    <row r="442" spans="6:6" ht="15.75" customHeight="1">
      <c r="F442" s="1"/>
    </row>
    <row r="443" spans="6:6" ht="15.75" customHeight="1">
      <c r="F443" s="1"/>
    </row>
    <row r="444" spans="6:6" ht="15.75" customHeight="1">
      <c r="F444" s="1"/>
    </row>
    <row r="445" spans="6:6" ht="15.75" customHeight="1">
      <c r="F445" s="1"/>
    </row>
    <row r="446" spans="6:6" ht="15.75" customHeight="1">
      <c r="F446" s="1"/>
    </row>
    <row r="447" spans="6:6" ht="15.75" customHeight="1">
      <c r="F447" s="1"/>
    </row>
    <row r="448" spans="6:6" ht="15.75" customHeight="1">
      <c r="F448" s="1"/>
    </row>
    <row r="449" spans="6:6" ht="15.75" customHeight="1">
      <c r="F449" s="1"/>
    </row>
    <row r="450" spans="6:6" ht="15.75" customHeight="1">
      <c r="F450" s="1"/>
    </row>
    <row r="451" spans="6:6" ht="15.75" customHeight="1">
      <c r="F451" s="1"/>
    </row>
    <row r="452" spans="6:6" ht="15.75" customHeight="1">
      <c r="F452" s="1"/>
    </row>
    <row r="453" spans="6:6" ht="15.75" customHeight="1">
      <c r="F453" s="1"/>
    </row>
    <row r="454" spans="6:6" ht="15.75" customHeight="1">
      <c r="F454" s="1"/>
    </row>
    <row r="455" spans="6:6" ht="15.75" customHeight="1">
      <c r="F455" s="1"/>
    </row>
    <row r="456" spans="6:6" ht="15.75" customHeight="1">
      <c r="F456" s="1"/>
    </row>
    <row r="457" spans="6:6" ht="15.75" customHeight="1">
      <c r="F457" s="1"/>
    </row>
    <row r="458" spans="6:6" ht="15.75" customHeight="1">
      <c r="F458" s="1"/>
    </row>
    <row r="459" spans="6:6" ht="15.75" customHeight="1">
      <c r="F459" s="1"/>
    </row>
    <row r="460" spans="6:6" ht="15.75" customHeight="1">
      <c r="F460" s="1"/>
    </row>
    <row r="461" spans="6:6" ht="15.75" customHeight="1">
      <c r="F461" s="1"/>
    </row>
    <row r="462" spans="6:6" ht="15.75" customHeight="1">
      <c r="F462" s="1"/>
    </row>
    <row r="463" spans="6:6" ht="15.75" customHeight="1">
      <c r="F463" s="1"/>
    </row>
    <row r="464" spans="6:6" ht="15.75" customHeight="1">
      <c r="F464" s="1"/>
    </row>
    <row r="465" spans="6:6" ht="15.75" customHeight="1">
      <c r="F465" s="1"/>
    </row>
    <row r="466" spans="6:6" ht="15.75" customHeight="1">
      <c r="F466" s="1"/>
    </row>
    <row r="467" spans="6:6" ht="15.75" customHeight="1">
      <c r="F467" s="1"/>
    </row>
    <row r="468" spans="6:6" ht="15.75" customHeight="1">
      <c r="F468" s="1"/>
    </row>
    <row r="469" spans="6:6" ht="15.75" customHeight="1">
      <c r="F469" s="1"/>
    </row>
    <row r="470" spans="6:6" ht="15.75" customHeight="1">
      <c r="F470" s="1"/>
    </row>
    <row r="471" spans="6:6" ht="15.75" customHeight="1">
      <c r="F471" s="1"/>
    </row>
    <row r="472" spans="6:6" ht="15.75" customHeight="1">
      <c r="F472" s="1"/>
    </row>
    <row r="473" spans="6:6" ht="15.75" customHeight="1">
      <c r="F473" s="1"/>
    </row>
    <row r="474" spans="6:6" ht="15.75" customHeight="1">
      <c r="F474" s="1"/>
    </row>
    <row r="475" spans="6:6" ht="15.75" customHeight="1">
      <c r="F475" s="1"/>
    </row>
    <row r="476" spans="6:6" ht="15.75" customHeight="1">
      <c r="F476" s="1"/>
    </row>
    <row r="477" spans="6:6" ht="15.75" customHeight="1">
      <c r="F477" s="1"/>
    </row>
    <row r="478" spans="6:6" ht="15.75" customHeight="1">
      <c r="F478" s="1"/>
    </row>
    <row r="479" spans="6:6" ht="15.75" customHeight="1">
      <c r="F479" s="1"/>
    </row>
    <row r="480" spans="6:6" ht="15.75" customHeight="1">
      <c r="F480" s="1"/>
    </row>
    <row r="481" spans="6:6" ht="15.75" customHeight="1">
      <c r="F481" s="1"/>
    </row>
    <row r="482" spans="6:6" ht="15.75" customHeight="1">
      <c r="F482" s="1"/>
    </row>
    <row r="483" spans="6:6" ht="15.75" customHeight="1">
      <c r="F483" s="1"/>
    </row>
    <row r="484" spans="6:6" ht="15.75" customHeight="1">
      <c r="F484" s="1"/>
    </row>
    <row r="485" spans="6:6" ht="15.75" customHeight="1">
      <c r="F485" s="1"/>
    </row>
    <row r="486" spans="6:6" ht="15.75" customHeight="1">
      <c r="F486" s="1"/>
    </row>
    <row r="487" spans="6:6" ht="15.75" customHeight="1">
      <c r="F487" s="1"/>
    </row>
    <row r="488" spans="6:6" ht="15.75" customHeight="1">
      <c r="F488" s="1"/>
    </row>
    <row r="489" spans="6:6" ht="15.75" customHeight="1">
      <c r="F489" s="1"/>
    </row>
    <row r="490" spans="6:6" ht="15.75" customHeight="1">
      <c r="F490" s="1"/>
    </row>
    <row r="491" spans="6:6" ht="15.75" customHeight="1">
      <c r="F491" s="1"/>
    </row>
    <row r="492" spans="6:6" ht="15.75" customHeight="1">
      <c r="F492" s="1"/>
    </row>
    <row r="493" spans="6:6" ht="15.75" customHeight="1">
      <c r="F493" s="1"/>
    </row>
    <row r="494" spans="6:6" ht="15.75" customHeight="1">
      <c r="F494" s="1"/>
    </row>
    <row r="495" spans="6:6" ht="15.75" customHeight="1">
      <c r="F495" s="1"/>
    </row>
    <row r="496" spans="6:6" ht="15.75" customHeight="1">
      <c r="F496" s="1"/>
    </row>
    <row r="497" spans="6:6" ht="15.75" customHeight="1">
      <c r="F497" s="1"/>
    </row>
    <row r="498" spans="6:6" ht="15.75" customHeight="1">
      <c r="F498" s="1"/>
    </row>
    <row r="499" spans="6:6" ht="15.75" customHeight="1">
      <c r="F499" s="1"/>
    </row>
    <row r="500" spans="6:6" ht="15.75" customHeight="1">
      <c r="F500" s="1"/>
    </row>
    <row r="501" spans="6:6" ht="15.75" customHeight="1">
      <c r="F501" s="1"/>
    </row>
    <row r="502" spans="6:6" ht="15.75" customHeight="1">
      <c r="F502" s="1"/>
    </row>
    <row r="503" spans="6:6" ht="15.75" customHeight="1">
      <c r="F503" s="1"/>
    </row>
    <row r="504" spans="6:6" ht="15.75" customHeight="1">
      <c r="F504" s="1"/>
    </row>
    <row r="505" spans="6:6" ht="15.75" customHeight="1">
      <c r="F505" s="1"/>
    </row>
    <row r="506" spans="6:6" ht="15.75" customHeight="1">
      <c r="F506" s="1"/>
    </row>
    <row r="507" spans="6:6" ht="15.75" customHeight="1">
      <c r="F507" s="1"/>
    </row>
    <row r="508" spans="6:6" ht="15.75" customHeight="1">
      <c r="F508" s="1"/>
    </row>
    <row r="509" spans="6:6" ht="15.75" customHeight="1">
      <c r="F509" s="1"/>
    </row>
    <row r="510" spans="6:6" ht="15.75" customHeight="1">
      <c r="F510" s="1"/>
    </row>
    <row r="511" spans="6:6" ht="15.75" customHeight="1">
      <c r="F511" s="1"/>
    </row>
    <row r="512" spans="6:6" ht="15.75" customHeight="1">
      <c r="F512" s="1"/>
    </row>
    <row r="513" spans="6:6" ht="15.75" customHeight="1">
      <c r="F513" s="1"/>
    </row>
    <row r="514" spans="6:6" ht="15.75" customHeight="1">
      <c r="F514" s="1"/>
    </row>
    <row r="515" spans="6:6" ht="15.75" customHeight="1">
      <c r="F515" s="1"/>
    </row>
    <row r="516" spans="6:6" ht="15.75" customHeight="1">
      <c r="F516" s="1"/>
    </row>
    <row r="517" spans="6:6" ht="15.75" customHeight="1">
      <c r="F517" s="1"/>
    </row>
    <row r="518" spans="6:6" ht="15.75" customHeight="1">
      <c r="F518" s="1"/>
    </row>
    <row r="519" spans="6:6" ht="15.75" customHeight="1">
      <c r="F519" s="1"/>
    </row>
    <row r="520" spans="6:6" ht="15.75" customHeight="1">
      <c r="F520" s="1"/>
    </row>
    <row r="521" spans="6:6" ht="15.75" customHeight="1">
      <c r="F521" s="1"/>
    </row>
    <row r="522" spans="6:6" ht="15.75" customHeight="1">
      <c r="F522" s="1"/>
    </row>
    <row r="523" spans="6:6" ht="15.75" customHeight="1">
      <c r="F523" s="1"/>
    </row>
    <row r="524" spans="6:6" ht="15.75" customHeight="1">
      <c r="F524" s="1"/>
    </row>
    <row r="525" spans="6:6" ht="15.75" customHeight="1">
      <c r="F525" s="1"/>
    </row>
    <row r="526" spans="6:6" ht="15.75" customHeight="1">
      <c r="F526" s="1"/>
    </row>
    <row r="527" spans="6:6" ht="15.75" customHeight="1">
      <c r="F527" s="1"/>
    </row>
    <row r="528" spans="6:6" ht="15.75" customHeight="1">
      <c r="F528" s="1"/>
    </row>
    <row r="529" spans="6:6" ht="15.75" customHeight="1">
      <c r="F529" s="1"/>
    </row>
    <row r="530" spans="6:6" ht="15.75" customHeight="1">
      <c r="F530" s="1"/>
    </row>
    <row r="531" spans="6:6" ht="15.75" customHeight="1">
      <c r="F531" s="1"/>
    </row>
    <row r="532" spans="6:6" ht="15.75" customHeight="1">
      <c r="F532" s="1"/>
    </row>
    <row r="533" spans="6:6" ht="15.75" customHeight="1">
      <c r="F533" s="1"/>
    </row>
    <row r="534" spans="6:6" ht="15.75" customHeight="1">
      <c r="F534" s="1"/>
    </row>
    <row r="535" spans="6:6" ht="15.75" customHeight="1">
      <c r="F535" s="1"/>
    </row>
    <row r="536" spans="6:6" ht="15.75" customHeight="1">
      <c r="F536" s="1"/>
    </row>
    <row r="537" spans="6:6" ht="15.75" customHeight="1">
      <c r="F537" s="1"/>
    </row>
    <row r="538" spans="6:6" ht="15.75" customHeight="1">
      <c r="F538" s="1"/>
    </row>
    <row r="539" spans="6:6" ht="15.75" customHeight="1">
      <c r="F539" s="1"/>
    </row>
    <row r="540" spans="6:6" ht="15.75" customHeight="1">
      <c r="F540" s="1"/>
    </row>
    <row r="541" spans="6:6" ht="15.75" customHeight="1">
      <c r="F541" s="1"/>
    </row>
    <row r="542" spans="6:6" ht="15.75" customHeight="1">
      <c r="F542" s="1"/>
    </row>
    <row r="543" spans="6:6" ht="15.75" customHeight="1">
      <c r="F543" s="1"/>
    </row>
    <row r="544" spans="6:6" ht="15.75" customHeight="1">
      <c r="F544" s="1"/>
    </row>
    <row r="545" spans="6:6" ht="15.75" customHeight="1">
      <c r="F545" s="1"/>
    </row>
    <row r="546" spans="6:6" ht="15.75" customHeight="1">
      <c r="F546" s="1"/>
    </row>
    <row r="547" spans="6:6" ht="15.75" customHeight="1">
      <c r="F547" s="1"/>
    </row>
    <row r="548" spans="6:6" ht="15.75" customHeight="1">
      <c r="F548" s="1"/>
    </row>
    <row r="549" spans="6:6" ht="15.75" customHeight="1">
      <c r="F549" s="1"/>
    </row>
    <row r="550" spans="6:6" ht="15.75" customHeight="1">
      <c r="F550" s="1"/>
    </row>
    <row r="551" spans="6:6" ht="15.75" customHeight="1">
      <c r="F551" s="1"/>
    </row>
    <row r="552" spans="6:6" ht="15.75" customHeight="1">
      <c r="F552" s="1"/>
    </row>
    <row r="553" spans="6:6" ht="15.75" customHeight="1">
      <c r="F553" s="1"/>
    </row>
    <row r="554" spans="6:6" ht="15.75" customHeight="1">
      <c r="F554" s="1"/>
    </row>
    <row r="555" spans="6:6" ht="15.75" customHeight="1">
      <c r="F555" s="1"/>
    </row>
    <row r="556" spans="6:6" ht="15.75" customHeight="1">
      <c r="F556" s="1"/>
    </row>
    <row r="557" spans="6:6" ht="15.75" customHeight="1">
      <c r="F557" s="1"/>
    </row>
    <row r="558" spans="6:6" ht="15.75" customHeight="1">
      <c r="F558" s="1"/>
    </row>
    <row r="559" spans="6:6" ht="15.75" customHeight="1">
      <c r="F559" s="1"/>
    </row>
    <row r="560" spans="6:6" ht="15.75" customHeight="1">
      <c r="F560" s="1"/>
    </row>
    <row r="561" spans="6:6" ht="15.75" customHeight="1">
      <c r="F561" s="1"/>
    </row>
    <row r="562" spans="6:6" ht="15.75" customHeight="1">
      <c r="F562" s="1"/>
    </row>
    <row r="563" spans="6:6" ht="15.75" customHeight="1">
      <c r="F563" s="1"/>
    </row>
    <row r="564" spans="6:6" ht="15.75" customHeight="1">
      <c r="F564" s="1"/>
    </row>
    <row r="565" spans="6:6" ht="15.75" customHeight="1">
      <c r="F565" s="1"/>
    </row>
    <row r="566" spans="6:6" ht="15.75" customHeight="1">
      <c r="F566" s="1"/>
    </row>
    <row r="567" spans="6:6" ht="15.75" customHeight="1">
      <c r="F567" s="1"/>
    </row>
    <row r="568" spans="6:6" ht="15.75" customHeight="1">
      <c r="F568" s="1"/>
    </row>
    <row r="569" spans="6:6" ht="15.75" customHeight="1">
      <c r="F569" s="1"/>
    </row>
    <row r="570" spans="6:6" ht="15.75" customHeight="1">
      <c r="F570" s="1"/>
    </row>
    <row r="571" spans="6:6" ht="15.75" customHeight="1">
      <c r="F571" s="1"/>
    </row>
    <row r="572" spans="6:6" ht="15.75" customHeight="1">
      <c r="F572" s="1"/>
    </row>
    <row r="573" spans="6:6" ht="15.75" customHeight="1">
      <c r="F573" s="1"/>
    </row>
    <row r="574" spans="6:6" ht="15.75" customHeight="1">
      <c r="F574" s="1"/>
    </row>
    <row r="575" spans="6:6" ht="15.75" customHeight="1">
      <c r="F575" s="1"/>
    </row>
    <row r="576" spans="6:6" ht="15.75" customHeight="1">
      <c r="F576" s="1"/>
    </row>
    <row r="577" spans="6:6" ht="15.75" customHeight="1">
      <c r="F577" s="1"/>
    </row>
    <row r="578" spans="6:6" ht="15.75" customHeight="1">
      <c r="F578" s="1"/>
    </row>
    <row r="579" spans="6:6" ht="15.75" customHeight="1">
      <c r="F579" s="1"/>
    </row>
    <row r="580" spans="6:6" ht="15.75" customHeight="1">
      <c r="F580" s="1"/>
    </row>
    <row r="581" spans="6:6" ht="15.75" customHeight="1">
      <c r="F581" s="1"/>
    </row>
    <row r="582" spans="6:6" ht="15.75" customHeight="1">
      <c r="F582" s="1"/>
    </row>
    <row r="583" spans="6:6" ht="15.75" customHeight="1">
      <c r="F583" s="1"/>
    </row>
    <row r="584" spans="6:6" ht="15.75" customHeight="1">
      <c r="F584" s="1"/>
    </row>
    <row r="585" spans="6:6" ht="15.75" customHeight="1">
      <c r="F585" s="1"/>
    </row>
    <row r="586" spans="6:6" ht="15.75" customHeight="1">
      <c r="F586" s="1"/>
    </row>
    <row r="587" spans="6:6" ht="15.75" customHeight="1">
      <c r="F587" s="1"/>
    </row>
    <row r="588" spans="6:6" ht="15.75" customHeight="1">
      <c r="F588" s="1"/>
    </row>
    <row r="589" spans="6:6" ht="15.75" customHeight="1">
      <c r="F589" s="1"/>
    </row>
    <row r="590" spans="6:6" ht="15.75" customHeight="1">
      <c r="F590" s="1"/>
    </row>
    <row r="591" spans="6:6" ht="15.75" customHeight="1">
      <c r="F591" s="1"/>
    </row>
    <row r="592" spans="6:6" ht="15.75" customHeight="1">
      <c r="F592" s="1"/>
    </row>
    <row r="593" spans="6:6" ht="15.75" customHeight="1">
      <c r="F593" s="1"/>
    </row>
    <row r="594" spans="6:6" ht="15.75" customHeight="1">
      <c r="F594" s="1"/>
    </row>
    <row r="595" spans="6:6" ht="15.75" customHeight="1">
      <c r="F595" s="1"/>
    </row>
    <row r="596" spans="6:6" ht="15.75" customHeight="1">
      <c r="F596" s="1"/>
    </row>
    <row r="597" spans="6:6" ht="15.75" customHeight="1">
      <c r="F597" s="1"/>
    </row>
    <row r="598" spans="6:6" ht="15.75" customHeight="1">
      <c r="F598" s="1"/>
    </row>
    <row r="599" spans="6:6" ht="15.75" customHeight="1">
      <c r="F599" s="1"/>
    </row>
    <row r="600" spans="6:6" ht="15.75" customHeight="1">
      <c r="F600" s="1"/>
    </row>
    <row r="601" spans="6:6" ht="15.75" customHeight="1">
      <c r="F601" s="1"/>
    </row>
    <row r="602" spans="6:6" ht="15.75" customHeight="1">
      <c r="F602" s="1"/>
    </row>
    <row r="603" spans="6:6" ht="15.75" customHeight="1">
      <c r="F603" s="1"/>
    </row>
    <row r="604" spans="6:6" ht="15.75" customHeight="1">
      <c r="F604" s="1"/>
    </row>
    <row r="605" spans="6:6" ht="15.75" customHeight="1">
      <c r="F605" s="1"/>
    </row>
    <row r="606" spans="6:6" ht="15.75" customHeight="1">
      <c r="F606" s="1"/>
    </row>
    <row r="607" spans="6:6" ht="15.75" customHeight="1">
      <c r="F607" s="1"/>
    </row>
    <row r="608" spans="6:6" ht="15.75" customHeight="1">
      <c r="F608" s="1"/>
    </row>
    <row r="609" spans="6:6" ht="15.75" customHeight="1">
      <c r="F609" s="1"/>
    </row>
    <row r="610" spans="6:6" ht="15.75" customHeight="1">
      <c r="F610" s="1"/>
    </row>
    <row r="611" spans="6:6" ht="15.75" customHeight="1">
      <c r="F611" s="1"/>
    </row>
    <row r="612" spans="6:6" ht="15.75" customHeight="1">
      <c r="F612" s="1"/>
    </row>
    <row r="613" spans="6:6" ht="15.75" customHeight="1">
      <c r="F613" s="1"/>
    </row>
    <row r="614" spans="6:6" ht="15.75" customHeight="1">
      <c r="F614" s="1"/>
    </row>
    <row r="615" spans="6:6" ht="15.75" customHeight="1">
      <c r="F615" s="1"/>
    </row>
    <row r="616" spans="6:6" ht="15.75" customHeight="1">
      <c r="F616" s="1"/>
    </row>
    <row r="617" spans="6:6" ht="15.75" customHeight="1">
      <c r="F617" s="1"/>
    </row>
    <row r="618" spans="6:6" ht="15.75" customHeight="1">
      <c r="F618" s="1"/>
    </row>
    <row r="619" spans="6:6" ht="15.75" customHeight="1">
      <c r="F619" s="1"/>
    </row>
    <row r="620" spans="6:6" ht="15.75" customHeight="1">
      <c r="F620" s="1"/>
    </row>
    <row r="621" spans="6:6" ht="15.75" customHeight="1">
      <c r="F621" s="1"/>
    </row>
    <row r="622" spans="6:6" ht="15.75" customHeight="1">
      <c r="F622" s="1"/>
    </row>
    <row r="623" spans="6:6" ht="15.75" customHeight="1">
      <c r="F623" s="1"/>
    </row>
    <row r="624" spans="6:6" ht="15.75" customHeight="1">
      <c r="F624" s="1"/>
    </row>
    <row r="625" spans="6:6" ht="15.75" customHeight="1">
      <c r="F625" s="1"/>
    </row>
    <row r="626" spans="6:6" ht="15.75" customHeight="1">
      <c r="F626" s="1"/>
    </row>
    <row r="627" spans="6:6" ht="15.75" customHeight="1">
      <c r="F627" s="1"/>
    </row>
    <row r="628" spans="6:6" ht="15.75" customHeight="1">
      <c r="F628" s="1"/>
    </row>
    <row r="629" spans="6:6" ht="15.75" customHeight="1">
      <c r="F629" s="1"/>
    </row>
    <row r="630" spans="6:6" ht="15.75" customHeight="1">
      <c r="F630" s="1"/>
    </row>
    <row r="631" spans="6:6" ht="15.75" customHeight="1">
      <c r="F631" s="1"/>
    </row>
    <row r="632" spans="6:6" ht="15.75" customHeight="1">
      <c r="F632" s="1"/>
    </row>
    <row r="633" spans="6:6" ht="15.75" customHeight="1">
      <c r="F633" s="1"/>
    </row>
    <row r="634" spans="6:6" ht="15.75" customHeight="1">
      <c r="F634" s="1"/>
    </row>
    <row r="635" spans="6:6" ht="15.75" customHeight="1">
      <c r="F635" s="1"/>
    </row>
    <row r="636" spans="6:6" ht="15.75" customHeight="1">
      <c r="F636" s="1"/>
    </row>
    <row r="637" spans="6:6" ht="15.75" customHeight="1">
      <c r="F637" s="1"/>
    </row>
    <row r="638" spans="6:6" ht="15.75" customHeight="1">
      <c r="F638" s="1"/>
    </row>
    <row r="639" spans="6:6" ht="15.75" customHeight="1">
      <c r="F639" s="1"/>
    </row>
    <row r="640" spans="6:6" ht="15.75" customHeight="1">
      <c r="F640" s="1"/>
    </row>
    <row r="641" spans="6:6" ht="15.75" customHeight="1">
      <c r="F641" s="1"/>
    </row>
    <row r="642" spans="6:6" ht="15.75" customHeight="1">
      <c r="F642" s="1"/>
    </row>
    <row r="643" spans="6:6" ht="15.75" customHeight="1">
      <c r="F643" s="1"/>
    </row>
    <row r="644" spans="6:6" ht="15.75" customHeight="1">
      <c r="F644" s="1"/>
    </row>
    <row r="645" spans="6:6" ht="15.75" customHeight="1">
      <c r="F645" s="1"/>
    </row>
    <row r="646" spans="6:6" ht="15.75" customHeight="1">
      <c r="F646" s="1"/>
    </row>
    <row r="647" spans="6:6" ht="15.75" customHeight="1">
      <c r="F647" s="1"/>
    </row>
    <row r="648" spans="6:6" ht="15.75" customHeight="1">
      <c r="F648" s="1"/>
    </row>
    <row r="649" spans="6:6" ht="15.75" customHeight="1">
      <c r="F649" s="1"/>
    </row>
    <row r="650" spans="6:6" ht="15.75" customHeight="1">
      <c r="F650" s="1"/>
    </row>
    <row r="651" spans="6:6" ht="15.75" customHeight="1">
      <c r="F651" s="1"/>
    </row>
    <row r="652" spans="6:6" ht="15.75" customHeight="1">
      <c r="F652" s="1"/>
    </row>
    <row r="653" spans="6:6" ht="15.75" customHeight="1">
      <c r="F653" s="1"/>
    </row>
    <row r="654" spans="6:6" ht="15.75" customHeight="1">
      <c r="F654" s="1"/>
    </row>
    <row r="655" spans="6:6" ht="15.75" customHeight="1">
      <c r="F655" s="1"/>
    </row>
    <row r="656" spans="6:6" ht="15.75" customHeight="1">
      <c r="F656" s="1"/>
    </row>
    <row r="657" spans="6:6" ht="15.75" customHeight="1">
      <c r="F657" s="1"/>
    </row>
    <row r="658" spans="6:6" ht="15.75" customHeight="1">
      <c r="F658" s="1"/>
    </row>
    <row r="659" spans="6:6" ht="15.75" customHeight="1">
      <c r="F659" s="1"/>
    </row>
    <row r="660" spans="6:6" ht="15.75" customHeight="1">
      <c r="F660" s="1"/>
    </row>
    <row r="661" spans="6:6" ht="15.75" customHeight="1">
      <c r="F661" s="1"/>
    </row>
    <row r="662" spans="6:6" ht="15.75" customHeight="1">
      <c r="F662" s="1"/>
    </row>
    <row r="663" spans="6:6" ht="15.75" customHeight="1">
      <c r="F663" s="1"/>
    </row>
    <row r="664" spans="6:6" ht="15.75" customHeight="1">
      <c r="F664" s="1"/>
    </row>
    <row r="665" spans="6:6" ht="15.75" customHeight="1">
      <c r="F665" s="1"/>
    </row>
    <row r="666" spans="6:6" ht="15.75" customHeight="1">
      <c r="F666" s="1"/>
    </row>
    <row r="667" spans="6:6" ht="15.75" customHeight="1">
      <c r="F667" s="1"/>
    </row>
    <row r="668" spans="6:6" ht="15.75" customHeight="1">
      <c r="F668" s="1"/>
    </row>
    <row r="669" spans="6:6" ht="15.75" customHeight="1">
      <c r="F669" s="1"/>
    </row>
    <row r="670" spans="6:6" ht="15.75" customHeight="1">
      <c r="F670" s="1"/>
    </row>
    <row r="671" spans="6:6" ht="15.75" customHeight="1">
      <c r="F671" s="1"/>
    </row>
    <row r="672" spans="6:6" ht="15.75" customHeight="1">
      <c r="F672" s="1"/>
    </row>
    <row r="673" spans="6:6" ht="15.75" customHeight="1">
      <c r="F673" s="1"/>
    </row>
    <row r="674" spans="6:6" ht="15.75" customHeight="1">
      <c r="F674" s="1"/>
    </row>
    <row r="675" spans="6:6" ht="15.75" customHeight="1">
      <c r="F675" s="1"/>
    </row>
    <row r="676" spans="6:6" ht="15.75" customHeight="1">
      <c r="F676" s="1"/>
    </row>
    <row r="677" spans="6:6" ht="15.75" customHeight="1">
      <c r="F677" s="1"/>
    </row>
    <row r="678" spans="6:6" ht="15.75" customHeight="1">
      <c r="F678" s="1"/>
    </row>
    <row r="679" spans="6:6" ht="15.75" customHeight="1">
      <c r="F679" s="1"/>
    </row>
    <row r="680" spans="6:6" ht="15.75" customHeight="1">
      <c r="F680" s="1"/>
    </row>
    <row r="681" spans="6:6" ht="15.75" customHeight="1">
      <c r="F681" s="1"/>
    </row>
    <row r="682" spans="6:6" ht="15.75" customHeight="1">
      <c r="F682" s="1"/>
    </row>
    <row r="683" spans="6:6" ht="15.75" customHeight="1">
      <c r="F683" s="1"/>
    </row>
    <row r="684" spans="6:6" ht="15.75" customHeight="1">
      <c r="F684" s="1"/>
    </row>
    <row r="685" spans="6:6" ht="15.75" customHeight="1">
      <c r="F685" s="1"/>
    </row>
    <row r="686" spans="6:6" ht="15.75" customHeight="1">
      <c r="F686" s="1"/>
    </row>
    <row r="687" spans="6:6" ht="15.75" customHeight="1">
      <c r="F687" s="1"/>
    </row>
    <row r="688" spans="6:6" ht="15.75" customHeight="1">
      <c r="F688" s="1"/>
    </row>
    <row r="689" spans="6:6" ht="15.75" customHeight="1">
      <c r="F689" s="1"/>
    </row>
    <row r="690" spans="6:6" ht="15.75" customHeight="1">
      <c r="F690" s="1"/>
    </row>
    <row r="691" spans="6:6" ht="15.75" customHeight="1">
      <c r="F691" s="1"/>
    </row>
    <row r="692" spans="6:6" ht="15.75" customHeight="1">
      <c r="F692" s="1"/>
    </row>
    <row r="693" spans="6:6" ht="15.75" customHeight="1">
      <c r="F693" s="1"/>
    </row>
    <row r="694" spans="6:6" ht="15.75" customHeight="1">
      <c r="F694" s="1"/>
    </row>
    <row r="695" spans="6:6" ht="15.75" customHeight="1">
      <c r="F695" s="1"/>
    </row>
    <row r="696" spans="6:6" ht="15.75" customHeight="1">
      <c r="F696" s="1"/>
    </row>
    <row r="697" spans="6:6" ht="15.75" customHeight="1">
      <c r="F697" s="1"/>
    </row>
    <row r="698" spans="6:6" ht="15.75" customHeight="1">
      <c r="F698" s="1"/>
    </row>
    <row r="699" spans="6:6" ht="15.75" customHeight="1">
      <c r="F699" s="1"/>
    </row>
    <row r="700" spans="6:6" ht="15.75" customHeight="1">
      <c r="F700" s="1"/>
    </row>
    <row r="701" spans="6:6" ht="15.75" customHeight="1">
      <c r="F701" s="1"/>
    </row>
    <row r="702" spans="6:6" ht="15.75" customHeight="1">
      <c r="F702" s="1"/>
    </row>
    <row r="703" spans="6:6" ht="15.75" customHeight="1">
      <c r="F703" s="1"/>
    </row>
    <row r="704" spans="6:6" ht="15.75" customHeight="1">
      <c r="F704" s="1"/>
    </row>
    <row r="705" spans="6:6" ht="15.75" customHeight="1">
      <c r="F705" s="1"/>
    </row>
    <row r="706" spans="6:6" ht="15.75" customHeight="1">
      <c r="F706" s="1"/>
    </row>
    <row r="707" spans="6:6" ht="15.75" customHeight="1">
      <c r="F707" s="1"/>
    </row>
    <row r="708" spans="6:6" ht="15.75" customHeight="1">
      <c r="F708" s="1"/>
    </row>
    <row r="709" spans="6:6" ht="15.75" customHeight="1">
      <c r="F709" s="1"/>
    </row>
    <row r="710" spans="6:6" ht="15.75" customHeight="1">
      <c r="F710" s="1"/>
    </row>
    <row r="711" spans="6:6" ht="15.75" customHeight="1">
      <c r="F711" s="1"/>
    </row>
    <row r="712" spans="6:6" ht="15.75" customHeight="1">
      <c r="F712" s="1"/>
    </row>
    <row r="713" spans="6:6" ht="15.75" customHeight="1">
      <c r="F713" s="1"/>
    </row>
    <row r="714" spans="6:6" ht="15.75" customHeight="1">
      <c r="F714" s="1"/>
    </row>
    <row r="715" spans="6:6" ht="15.75" customHeight="1">
      <c r="F715" s="1"/>
    </row>
    <row r="716" spans="6:6" ht="15.75" customHeight="1">
      <c r="F716" s="1"/>
    </row>
    <row r="717" spans="6:6" ht="15.75" customHeight="1">
      <c r="F717" s="1"/>
    </row>
    <row r="718" spans="6:6" ht="15.75" customHeight="1">
      <c r="F718" s="1"/>
    </row>
    <row r="719" spans="6:6" ht="15.75" customHeight="1">
      <c r="F719" s="1"/>
    </row>
    <row r="720" spans="6:6" ht="15.75" customHeight="1">
      <c r="F720" s="1"/>
    </row>
    <row r="721" spans="6:6" ht="15.75" customHeight="1">
      <c r="F721" s="1"/>
    </row>
    <row r="722" spans="6:6" ht="15.75" customHeight="1">
      <c r="F722" s="1"/>
    </row>
    <row r="723" spans="6:6" ht="15.75" customHeight="1">
      <c r="F723" s="1"/>
    </row>
    <row r="724" spans="6:6" ht="15.75" customHeight="1">
      <c r="F724" s="1"/>
    </row>
    <row r="725" spans="6:6" ht="15.75" customHeight="1">
      <c r="F725" s="1"/>
    </row>
    <row r="726" spans="6:6" ht="15.75" customHeight="1">
      <c r="F726" s="1"/>
    </row>
    <row r="727" spans="6:6" ht="15.75" customHeight="1">
      <c r="F727" s="1"/>
    </row>
    <row r="728" spans="6:6" ht="15.75" customHeight="1">
      <c r="F728" s="1"/>
    </row>
    <row r="729" spans="6:6" ht="15.75" customHeight="1">
      <c r="F729" s="1"/>
    </row>
    <row r="730" spans="6:6" ht="15.75" customHeight="1">
      <c r="F730" s="1"/>
    </row>
    <row r="731" spans="6:6" ht="15.75" customHeight="1">
      <c r="F731" s="1"/>
    </row>
    <row r="732" spans="6:6" ht="15.75" customHeight="1">
      <c r="F732" s="1"/>
    </row>
    <row r="733" spans="6:6" ht="15.75" customHeight="1">
      <c r="F733" s="1"/>
    </row>
    <row r="734" spans="6:6" ht="15.75" customHeight="1">
      <c r="F734" s="1"/>
    </row>
    <row r="735" spans="6:6" ht="15.75" customHeight="1">
      <c r="F735" s="1"/>
    </row>
    <row r="736" spans="6:6" ht="15.75" customHeight="1">
      <c r="F736" s="1"/>
    </row>
    <row r="737" spans="6:6" ht="15.75" customHeight="1">
      <c r="F737" s="1"/>
    </row>
    <row r="738" spans="6:6" ht="15.75" customHeight="1">
      <c r="F738" s="1"/>
    </row>
    <row r="739" spans="6:6" ht="15.75" customHeight="1">
      <c r="F739" s="1"/>
    </row>
    <row r="740" spans="6:6" ht="15.75" customHeight="1">
      <c r="F740" s="1"/>
    </row>
    <row r="741" spans="6:6" ht="15.75" customHeight="1">
      <c r="F741" s="1"/>
    </row>
    <row r="742" spans="6:6" ht="15.75" customHeight="1">
      <c r="F742" s="1"/>
    </row>
    <row r="743" spans="6:6" ht="15.75" customHeight="1">
      <c r="F743" s="1"/>
    </row>
    <row r="744" spans="6:6" ht="15.75" customHeight="1">
      <c r="F744" s="1"/>
    </row>
    <row r="745" spans="6:6" ht="15.75" customHeight="1">
      <c r="F745" s="1"/>
    </row>
    <row r="746" spans="6:6" ht="15.75" customHeight="1">
      <c r="F746" s="1"/>
    </row>
    <row r="747" spans="6:6" ht="15.75" customHeight="1">
      <c r="F747" s="1"/>
    </row>
    <row r="748" spans="6:6" ht="15.75" customHeight="1">
      <c r="F748" s="1"/>
    </row>
    <row r="749" spans="6:6" ht="15.75" customHeight="1">
      <c r="F749" s="1"/>
    </row>
    <row r="750" spans="6:6" ht="15.75" customHeight="1">
      <c r="F750" s="1"/>
    </row>
    <row r="751" spans="6:6" ht="15.75" customHeight="1">
      <c r="F751" s="1"/>
    </row>
    <row r="752" spans="6:6" ht="15.75" customHeight="1">
      <c r="F752" s="1"/>
    </row>
    <row r="753" spans="6:6" ht="15.75" customHeight="1">
      <c r="F753" s="1"/>
    </row>
    <row r="754" spans="6:6" ht="15.75" customHeight="1">
      <c r="F754" s="1"/>
    </row>
    <row r="755" spans="6:6" ht="15.75" customHeight="1">
      <c r="F755" s="1"/>
    </row>
    <row r="756" spans="6:6" ht="15.75" customHeight="1">
      <c r="F756" s="1"/>
    </row>
    <row r="757" spans="6:6" ht="15.75" customHeight="1">
      <c r="F757" s="1"/>
    </row>
    <row r="758" spans="6:6" ht="15.75" customHeight="1">
      <c r="F758" s="1"/>
    </row>
    <row r="759" spans="6:6" ht="15.75" customHeight="1">
      <c r="F759" s="1"/>
    </row>
    <row r="760" spans="6:6" ht="15.75" customHeight="1">
      <c r="F760" s="1"/>
    </row>
    <row r="761" spans="6:6" ht="15.75" customHeight="1">
      <c r="F761" s="1"/>
    </row>
    <row r="762" spans="6:6" ht="15.75" customHeight="1">
      <c r="F762" s="1"/>
    </row>
    <row r="763" spans="6:6" ht="15.75" customHeight="1">
      <c r="F763" s="1"/>
    </row>
    <row r="764" spans="6:6" ht="15.75" customHeight="1">
      <c r="F764" s="1"/>
    </row>
    <row r="765" spans="6:6" ht="15.75" customHeight="1">
      <c r="F765" s="1"/>
    </row>
    <row r="766" spans="6:6" ht="15.75" customHeight="1">
      <c r="F766" s="1"/>
    </row>
    <row r="767" spans="6:6" ht="15.75" customHeight="1">
      <c r="F767" s="1"/>
    </row>
    <row r="768" spans="6:6" ht="15.75" customHeight="1">
      <c r="F768" s="1"/>
    </row>
    <row r="769" spans="6:6" ht="15.75" customHeight="1">
      <c r="F769" s="1"/>
    </row>
    <row r="770" spans="6:6" ht="15.75" customHeight="1">
      <c r="F770" s="1"/>
    </row>
    <row r="771" spans="6:6" ht="15.75" customHeight="1">
      <c r="F771" s="1"/>
    </row>
    <row r="772" spans="6:6" ht="15.75" customHeight="1">
      <c r="F772" s="1"/>
    </row>
    <row r="773" spans="6:6" ht="15.75" customHeight="1">
      <c r="F773" s="1"/>
    </row>
    <row r="774" spans="6:6" ht="15.75" customHeight="1">
      <c r="F774" s="1"/>
    </row>
    <row r="775" spans="6:6" ht="15.75" customHeight="1">
      <c r="F775" s="1"/>
    </row>
    <row r="776" spans="6:6" ht="15.75" customHeight="1">
      <c r="F776" s="1"/>
    </row>
    <row r="777" spans="6:6" ht="15.75" customHeight="1">
      <c r="F777" s="1"/>
    </row>
    <row r="778" spans="6:6" ht="15.75" customHeight="1">
      <c r="F778" s="1"/>
    </row>
    <row r="779" spans="6:6" ht="15.75" customHeight="1">
      <c r="F779" s="1"/>
    </row>
    <row r="780" spans="6:6" ht="15.75" customHeight="1">
      <c r="F780" s="1"/>
    </row>
    <row r="781" spans="6:6" ht="15.75" customHeight="1">
      <c r="F781" s="1"/>
    </row>
    <row r="782" spans="6:6" ht="15.75" customHeight="1">
      <c r="F782" s="1"/>
    </row>
    <row r="783" spans="6:6" ht="15.75" customHeight="1">
      <c r="F783" s="1"/>
    </row>
    <row r="784" spans="6:6" ht="15.75" customHeight="1">
      <c r="F784" s="1"/>
    </row>
    <row r="785" spans="6:6" ht="15.75" customHeight="1">
      <c r="F785" s="1"/>
    </row>
    <row r="786" spans="6:6" ht="15.75" customHeight="1">
      <c r="F786" s="1"/>
    </row>
    <row r="787" spans="6:6" ht="15.75" customHeight="1">
      <c r="F787" s="1"/>
    </row>
    <row r="788" spans="6:6" ht="15.75" customHeight="1">
      <c r="F788" s="1"/>
    </row>
    <row r="789" spans="6:6" ht="15.75" customHeight="1">
      <c r="F789" s="1"/>
    </row>
    <row r="790" spans="6:6" ht="15.75" customHeight="1">
      <c r="F790" s="1"/>
    </row>
    <row r="791" spans="6:6" ht="15.75" customHeight="1">
      <c r="F791" s="1"/>
    </row>
    <row r="792" spans="6:6" ht="15.75" customHeight="1">
      <c r="F792" s="1"/>
    </row>
    <row r="793" spans="6:6" ht="15.75" customHeight="1">
      <c r="F793" s="1"/>
    </row>
    <row r="794" spans="6:6" ht="15.75" customHeight="1">
      <c r="F794" s="1"/>
    </row>
    <row r="795" spans="6:6" ht="15.75" customHeight="1">
      <c r="F795" s="1"/>
    </row>
    <row r="796" spans="6:6" ht="15.75" customHeight="1">
      <c r="F796" s="1"/>
    </row>
    <row r="797" spans="6:6" ht="15.75" customHeight="1">
      <c r="F797" s="1"/>
    </row>
    <row r="798" spans="6:6" ht="15.75" customHeight="1">
      <c r="F798" s="1"/>
    </row>
    <row r="799" spans="6:6" ht="15.75" customHeight="1">
      <c r="F799" s="1"/>
    </row>
    <row r="800" spans="6:6" ht="15.75" customHeight="1">
      <c r="F800" s="1"/>
    </row>
    <row r="801" spans="6:6" ht="15.75" customHeight="1">
      <c r="F801" s="1"/>
    </row>
    <row r="802" spans="6:6" ht="15.75" customHeight="1">
      <c r="F802" s="1"/>
    </row>
    <row r="803" spans="6:6" ht="15.75" customHeight="1">
      <c r="F803" s="1"/>
    </row>
    <row r="804" spans="6:6" ht="15.75" customHeight="1">
      <c r="F804" s="1"/>
    </row>
    <row r="805" spans="6:6" ht="15.75" customHeight="1">
      <c r="F805" s="1"/>
    </row>
    <row r="806" spans="6:6" ht="15.75" customHeight="1">
      <c r="F806" s="1"/>
    </row>
    <row r="807" spans="6:6" ht="15.75" customHeight="1">
      <c r="F807" s="1"/>
    </row>
    <row r="808" spans="6:6" ht="15.75" customHeight="1">
      <c r="F808" s="1"/>
    </row>
    <row r="809" spans="6:6" ht="15.75" customHeight="1">
      <c r="F809" s="1"/>
    </row>
    <row r="810" spans="6:6" ht="15.75" customHeight="1">
      <c r="F810" s="1"/>
    </row>
    <row r="811" spans="6:6" ht="15.75" customHeight="1">
      <c r="F811" s="1"/>
    </row>
    <row r="812" spans="6:6" ht="15.75" customHeight="1">
      <c r="F812" s="1"/>
    </row>
    <row r="813" spans="6:6" ht="15.75" customHeight="1">
      <c r="F813" s="1"/>
    </row>
    <row r="814" spans="6:6" ht="15.75" customHeight="1">
      <c r="F814" s="1"/>
    </row>
    <row r="815" spans="6:6" ht="15.75" customHeight="1">
      <c r="F815" s="1"/>
    </row>
    <row r="816" spans="6:6" ht="15.75" customHeight="1">
      <c r="F816" s="1"/>
    </row>
    <row r="817" spans="6:6" ht="15.75" customHeight="1">
      <c r="F817" s="1"/>
    </row>
    <row r="818" spans="6:6" ht="15.75" customHeight="1">
      <c r="F818" s="1"/>
    </row>
    <row r="819" spans="6:6" ht="15.75" customHeight="1">
      <c r="F819" s="1"/>
    </row>
    <row r="820" spans="6:6" ht="15.75" customHeight="1">
      <c r="F820" s="1"/>
    </row>
    <row r="821" spans="6:6" ht="15.75" customHeight="1">
      <c r="F821" s="1"/>
    </row>
    <row r="822" spans="6:6" ht="15.75" customHeight="1">
      <c r="F822" s="1"/>
    </row>
    <row r="823" spans="6:6" ht="15.75" customHeight="1">
      <c r="F823" s="1"/>
    </row>
    <row r="824" spans="6:6" ht="15.75" customHeight="1">
      <c r="F824" s="1"/>
    </row>
    <row r="825" spans="6:6" ht="15.75" customHeight="1">
      <c r="F825" s="1"/>
    </row>
    <row r="826" spans="6:6" ht="15.75" customHeight="1">
      <c r="F826" s="1"/>
    </row>
    <row r="827" spans="6:6" ht="15.75" customHeight="1">
      <c r="F827" s="1"/>
    </row>
    <row r="828" spans="6:6" ht="15.75" customHeight="1">
      <c r="F828" s="1"/>
    </row>
    <row r="829" spans="6:6" ht="15.75" customHeight="1">
      <c r="F829" s="1"/>
    </row>
    <row r="830" spans="6:6" ht="15.75" customHeight="1">
      <c r="F830" s="1"/>
    </row>
    <row r="831" spans="6:6" ht="15.75" customHeight="1">
      <c r="F831" s="1"/>
    </row>
    <row r="832" spans="6:6" ht="15.75" customHeight="1">
      <c r="F832" s="1"/>
    </row>
    <row r="833" spans="6:6" ht="15.75" customHeight="1">
      <c r="F833" s="1"/>
    </row>
    <row r="834" spans="6:6" ht="15.75" customHeight="1">
      <c r="F834" s="1"/>
    </row>
    <row r="835" spans="6:6" ht="15.75" customHeight="1">
      <c r="F835" s="1"/>
    </row>
    <row r="836" spans="6:6" ht="15.75" customHeight="1">
      <c r="F836" s="1"/>
    </row>
    <row r="837" spans="6:6" ht="15.75" customHeight="1">
      <c r="F837" s="1"/>
    </row>
    <row r="838" spans="6:6" ht="15.75" customHeight="1">
      <c r="F838" s="1"/>
    </row>
    <row r="839" spans="6:6" ht="15.75" customHeight="1">
      <c r="F839" s="1"/>
    </row>
    <row r="840" spans="6:6" ht="15.75" customHeight="1">
      <c r="F840" s="1"/>
    </row>
    <row r="841" spans="6:6" ht="15.75" customHeight="1">
      <c r="F841" s="1"/>
    </row>
    <row r="842" spans="6:6" ht="15.75" customHeight="1">
      <c r="F842" s="1"/>
    </row>
    <row r="843" spans="6:6" ht="15.75" customHeight="1">
      <c r="F843" s="1"/>
    </row>
    <row r="844" spans="6:6" ht="15.75" customHeight="1">
      <c r="F844" s="1"/>
    </row>
    <row r="845" spans="6:6" ht="15.75" customHeight="1">
      <c r="F845" s="1"/>
    </row>
    <row r="846" spans="6:6" ht="15.75" customHeight="1">
      <c r="F846" s="1"/>
    </row>
    <row r="847" spans="6:6" ht="15.75" customHeight="1">
      <c r="F847" s="1"/>
    </row>
    <row r="848" spans="6:6" ht="15.75" customHeight="1">
      <c r="F848" s="1"/>
    </row>
    <row r="849" spans="6:6" ht="15.75" customHeight="1">
      <c r="F849" s="1"/>
    </row>
    <row r="850" spans="6:6" ht="15.75" customHeight="1">
      <c r="F850" s="1"/>
    </row>
    <row r="851" spans="6:6" ht="15.75" customHeight="1">
      <c r="F851" s="1"/>
    </row>
    <row r="852" spans="6:6" ht="15.75" customHeight="1">
      <c r="F852" s="1"/>
    </row>
    <row r="853" spans="6:6" ht="15.75" customHeight="1">
      <c r="F853" s="1"/>
    </row>
    <row r="854" spans="6:6" ht="15.75" customHeight="1">
      <c r="F854" s="1"/>
    </row>
    <row r="855" spans="6:6" ht="15.75" customHeight="1">
      <c r="F855" s="1"/>
    </row>
    <row r="856" spans="6:6" ht="15.75" customHeight="1">
      <c r="F856" s="1"/>
    </row>
    <row r="857" spans="6:6" ht="15.75" customHeight="1">
      <c r="F857" s="1"/>
    </row>
    <row r="858" spans="6:6" ht="15.75" customHeight="1">
      <c r="F858" s="1"/>
    </row>
    <row r="859" spans="6:6" ht="15.75" customHeight="1">
      <c r="F859" s="1"/>
    </row>
    <row r="860" spans="6:6" ht="15.75" customHeight="1">
      <c r="F860" s="1"/>
    </row>
    <row r="861" spans="6:6" ht="15.75" customHeight="1">
      <c r="F861" s="1"/>
    </row>
    <row r="862" spans="6:6" ht="15.75" customHeight="1">
      <c r="F862" s="1"/>
    </row>
    <row r="863" spans="6:6" ht="15.75" customHeight="1">
      <c r="F863" s="1"/>
    </row>
    <row r="864" spans="6:6" ht="15.75" customHeight="1">
      <c r="F864" s="1"/>
    </row>
    <row r="865" spans="6:6" ht="15.75" customHeight="1">
      <c r="F865" s="1"/>
    </row>
    <row r="866" spans="6:6" ht="15.75" customHeight="1">
      <c r="F866" s="1"/>
    </row>
    <row r="867" spans="6:6" ht="15.75" customHeight="1">
      <c r="F867" s="1"/>
    </row>
    <row r="868" spans="6:6" ht="15.75" customHeight="1">
      <c r="F868" s="1"/>
    </row>
    <row r="869" spans="6:6" ht="15.75" customHeight="1">
      <c r="F869" s="1"/>
    </row>
    <row r="870" spans="6:6" ht="15.75" customHeight="1">
      <c r="F870" s="1"/>
    </row>
    <row r="871" spans="6:6" ht="15.75" customHeight="1">
      <c r="F871" s="1"/>
    </row>
    <row r="872" spans="6:6" ht="15.75" customHeight="1">
      <c r="F872" s="1"/>
    </row>
    <row r="873" spans="6:6" ht="15.75" customHeight="1">
      <c r="F873" s="1"/>
    </row>
    <row r="874" spans="6:6" ht="15.75" customHeight="1">
      <c r="F874" s="1"/>
    </row>
    <row r="875" spans="6:6" ht="15.75" customHeight="1">
      <c r="F875" s="1"/>
    </row>
    <row r="876" spans="6:6" ht="15.75" customHeight="1">
      <c r="F876" s="1"/>
    </row>
    <row r="877" spans="6:6" ht="15.75" customHeight="1">
      <c r="F877" s="1"/>
    </row>
    <row r="878" spans="6:6" ht="15.75" customHeight="1">
      <c r="F878" s="1"/>
    </row>
    <row r="879" spans="6:6" ht="15.75" customHeight="1">
      <c r="F879" s="1"/>
    </row>
    <row r="880" spans="6:6" ht="15.75" customHeight="1">
      <c r="F880" s="1"/>
    </row>
    <row r="881" spans="6:6" ht="15.75" customHeight="1">
      <c r="F881" s="1"/>
    </row>
    <row r="882" spans="6:6" ht="15.75" customHeight="1">
      <c r="F882" s="1"/>
    </row>
    <row r="883" spans="6:6" ht="15.75" customHeight="1">
      <c r="F883" s="1"/>
    </row>
    <row r="884" spans="6:6" ht="15.75" customHeight="1">
      <c r="F884" s="1"/>
    </row>
    <row r="885" spans="6:6" ht="15.75" customHeight="1">
      <c r="F885" s="1"/>
    </row>
    <row r="886" spans="6:6" ht="15.75" customHeight="1">
      <c r="F886" s="1"/>
    </row>
    <row r="887" spans="6:6" ht="15.75" customHeight="1">
      <c r="F887" s="1"/>
    </row>
    <row r="888" spans="6:6" ht="15.75" customHeight="1">
      <c r="F888" s="1"/>
    </row>
    <row r="889" spans="6:6" ht="15.75" customHeight="1">
      <c r="F889" s="1"/>
    </row>
    <row r="890" spans="6:6" ht="15.75" customHeight="1">
      <c r="F890" s="1"/>
    </row>
    <row r="891" spans="6:6" ht="15.75" customHeight="1">
      <c r="F891" s="1"/>
    </row>
    <row r="892" spans="6:6" ht="15.75" customHeight="1">
      <c r="F892" s="1"/>
    </row>
    <row r="893" spans="6:6" ht="15.75" customHeight="1">
      <c r="F893" s="1"/>
    </row>
    <row r="894" spans="6:6" ht="15.75" customHeight="1">
      <c r="F894" s="1"/>
    </row>
    <row r="895" spans="6:6" ht="15.75" customHeight="1">
      <c r="F895" s="1"/>
    </row>
    <row r="896" spans="6:6" ht="15.75" customHeight="1">
      <c r="F896" s="1"/>
    </row>
    <row r="897" spans="6:6" ht="15.75" customHeight="1">
      <c r="F897" s="1"/>
    </row>
    <row r="898" spans="6:6" ht="15.75" customHeight="1">
      <c r="F898" s="1"/>
    </row>
    <row r="899" spans="6:6" ht="15.75" customHeight="1">
      <c r="F899" s="1"/>
    </row>
    <row r="900" spans="6:6" ht="15.75" customHeight="1">
      <c r="F900" s="1"/>
    </row>
    <row r="901" spans="6:6" ht="15.75" customHeight="1">
      <c r="F901" s="1"/>
    </row>
    <row r="902" spans="6:6" ht="15.75" customHeight="1">
      <c r="F902" s="1"/>
    </row>
    <row r="903" spans="6:6" ht="15.75" customHeight="1">
      <c r="F903" s="1"/>
    </row>
    <row r="904" spans="6:6" ht="15.75" customHeight="1">
      <c r="F904" s="1"/>
    </row>
    <row r="905" spans="6:6" ht="15.75" customHeight="1">
      <c r="F905" s="1"/>
    </row>
    <row r="906" spans="6:6" ht="15.75" customHeight="1">
      <c r="F906" s="1"/>
    </row>
    <row r="907" spans="6:6" ht="15.75" customHeight="1">
      <c r="F907" s="1"/>
    </row>
    <row r="908" spans="6:6" ht="15.75" customHeight="1">
      <c r="F908" s="1"/>
    </row>
    <row r="909" spans="6:6" ht="15.75" customHeight="1">
      <c r="F909" s="1"/>
    </row>
    <row r="910" spans="6:6" ht="15.75" customHeight="1">
      <c r="F910" s="1"/>
    </row>
    <row r="911" spans="6:6" ht="15.75" customHeight="1">
      <c r="F911" s="1"/>
    </row>
    <row r="912" spans="6:6" ht="15.75" customHeight="1">
      <c r="F912" s="1"/>
    </row>
    <row r="913" spans="6:6" ht="15.75" customHeight="1">
      <c r="F913" s="1"/>
    </row>
    <row r="914" spans="6:6" ht="15.75" customHeight="1">
      <c r="F914" s="1"/>
    </row>
    <row r="915" spans="6:6" ht="15.75" customHeight="1">
      <c r="F915" s="1"/>
    </row>
    <row r="916" spans="6:6" ht="15.75" customHeight="1">
      <c r="F916" s="1"/>
    </row>
    <row r="917" spans="6:6" ht="15.75" customHeight="1">
      <c r="F917" s="1"/>
    </row>
    <row r="918" spans="6:6" ht="15.75" customHeight="1">
      <c r="F918" s="1"/>
    </row>
    <row r="919" spans="6:6" ht="15.75" customHeight="1">
      <c r="F919" s="1"/>
    </row>
    <row r="920" spans="6:6" ht="15.75" customHeight="1">
      <c r="F920" s="1"/>
    </row>
    <row r="921" spans="6:6" ht="15.75" customHeight="1">
      <c r="F921" s="1"/>
    </row>
    <row r="922" spans="6:6" ht="15.75" customHeight="1">
      <c r="F922" s="1"/>
    </row>
    <row r="923" spans="6:6" ht="15.75" customHeight="1">
      <c r="F923" s="1"/>
    </row>
    <row r="924" spans="6:6" ht="15.75" customHeight="1">
      <c r="F924" s="1"/>
    </row>
    <row r="925" spans="6:6" ht="15.75" customHeight="1">
      <c r="F925" s="1"/>
    </row>
    <row r="926" spans="6:6" ht="15.75" customHeight="1">
      <c r="F926" s="1"/>
    </row>
    <row r="927" spans="6:6" ht="15.75" customHeight="1">
      <c r="F927" s="1"/>
    </row>
    <row r="928" spans="6:6" ht="15.75" customHeight="1">
      <c r="F928" s="1"/>
    </row>
    <row r="929" spans="6:6" ht="15.75" customHeight="1">
      <c r="F929" s="1"/>
    </row>
    <row r="930" spans="6:6" ht="15.75" customHeight="1">
      <c r="F930" s="1"/>
    </row>
    <row r="931" spans="6:6" ht="15.75" customHeight="1">
      <c r="F931" s="1"/>
    </row>
    <row r="932" spans="6:6" ht="15.75" customHeight="1">
      <c r="F932" s="1"/>
    </row>
    <row r="933" spans="6:6" ht="15.75" customHeight="1">
      <c r="F933" s="1"/>
    </row>
    <row r="934" spans="6:6" ht="15.75" customHeight="1">
      <c r="F934" s="1"/>
    </row>
    <row r="935" spans="6:6" ht="15.75" customHeight="1">
      <c r="F935" s="1"/>
    </row>
    <row r="936" spans="6:6" ht="15.75" customHeight="1">
      <c r="F936" s="1"/>
    </row>
    <row r="937" spans="6:6" ht="15.75" customHeight="1">
      <c r="F937" s="1"/>
    </row>
    <row r="938" spans="6:6" ht="15.75" customHeight="1">
      <c r="F938" s="1"/>
    </row>
    <row r="939" spans="6:6" ht="15.75" customHeight="1">
      <c r="F939" s="1"/>
    </row>
    <row r="940" spans="6:6" ht="15.75" customHeight="1">
      <c r="F940" s="1"/>
    </row>
    <row r="941" spans="6:6" ht="15.75" customHeight="1">
      <c r="F941" s="1"/>
    </row>
    <row r="942" spans="6:6" ht="15.75" customHeight="1">
      <c r="F942" s="1"/>
    </row>
    <row r="943" spans="6:6" ht="15.75" customHeight="1">
      <c r="F943" s="1"/>
    </row>
    <row r="944" spans="6:6" ht="15.75" customHeight="1">
      <c r="F944" s="1"/>
    </row>
    <row r="945" spans="6:6" ht="15.75" customHeight="1">
      <c r="F945" s="1"/>
    </row>
    <row r="946" spans="6:6" ht="15.75" customHeight="1">
      <c r="F946" s="1"/>
    </row>
    <row r="947" spans="6:6" ht="15.75" customHeight="1">
      <c r="F947" s="1"/>
    </row>
    <row r="948" spans="6:6" ht="15.75" customHeight="1">
      <c r="F948" s="1"/>
    </row>
    <row r="949" spans="6:6" ht="15.75" customHeight="1">
      <c r="F949" s="1"/>
    </row>
    <row r="950" spans="6:6" ht="15.75" customHeight="1">
      <c r="F950" s="1"/>
    </row>
    <row r="951" spans="6:6" ht="15.75" customHeight="1">
      <c r="F951" s="1"/>
    </row>
    <row r="952" spans="6:6" ht="15.75" customHeight="1">
      <c r="F952" s="1"/>
    </row>
    <row r="953" spans="6:6" ht="15.75" customHeight="1">
      <c r="F953" s="1"/>
    </row>
    <row r="954" spans="6:6" ht="15.75" customHeight="1">
      <c r="F954" s="1"/>
    </row>
    <row r="955" spans="6:6" ht="15.75" customHeight="1">
      <c r="F955" s="1"/>
    </row>
    <row r="956" spans="6:6" ht="15.75" customHeight="1">
      <c r="F956" s="1"/>
    </row>
    <row r="957" spans="6:6" ht="15.75" customHeight="1">
      <c r="F957" s="1"/>
    </row>
    <row r="958" spans="6:6" ht="15.75" customHeight="1">
      <c r="F958" s="1"/>
    </row>
    <row r="959" spans="6:6" ht="15.75" customHeight="1">
      <c r="F959" s="1"/>
    </row>
    <row r="960" spans="6:6" ht="15.75" customHeight="1">
      <c r="F960" s="1"/>
    </row>
    <row r="961" spans="6:6" ht="15.75" customHeight="1">
      <c r="F961" s="1"/>
    </row>
    <row r="962" spans="6:6" ht="15.75" customHeight="1">
      <c r="F962" s="1"/>
    </row>
    <row r="963" spans="6:6" ht="15.75" customHeight="1">
      <c r="F963" s="1"/>
    </row>
    <row r="964" spans="6:6" ht="15.75" customHeight="1">
      <c r="F964" s="1"/>
    </row>
    <row r="965" spans="6:6" ht="15.75" customHeight="1">
      <c r="F965" s="1"/>
    </row>
    <row r="966" spans="6:6" ht="15.75" customHeight="1">
      <c r="F966" s="1"/>
    </row>
    <row r="967" spans="6:6" ht="15.75" customHeight="1">
      <c r="F967" s="1"/>
    </row>
    <row r="968" spans="6:6" ht="15.75" customHeight="1">
      <c r="F968" s="1"/>
    </row>
    <row r="969" spans="6:6" ht="15.75" customHeight="1">
      <c r="F969" s="1"/>
    </row>
    <row r="970" spans="6:6" ht="15.75" customHeight="1">
      <c r="F970" s="1"/>
    </row>
    <row r="971" spans="6:6" ht="15.75" customHeight="1">
      <c r="F971" s="1"/>
    </row>
    <row r="972" spans="6:6" ht="15.75" customHeight="1">
      <c r="F972" s="1"/>
    </row>
    <row r="973" spans="6:6" ht="15.75" customHeight="1">
      <c r="F973" s="1"/>
    </row>
    <row r="974" spans="6:6" ht="15.75" customHeight="1">
      <c r="F974" s="1"/>
    </row>
    <row r="975" spans="6:6" ht="15.75" customHeight="1">
      <c r="F975" s="1"/>
    </row>
    <row r="976" spans="6:6" ht="15.75" customHeight="1">
      <c r="F976" s="1"/>
    </row>
    <row r="977" spans="6:6" ht="15.75" customHeight="1">
      <c r="F977" s="1"/>
    </row>
    <row r="978" spans="6:6" ht="15.75" customHeight="1">
      <c r="F978" s="1"/>
    </row>
    <row r="979" spans="6:6" ht="15.75" customHeight="1">
      <c r="F979" s="1"/>
    </row>
    <row r="980" spans="6:6" ht="15.75" customHeight="1">
      <c r="F980" s="1"/>
    </row>
    <row r="981" spans="6:6" ht="15.75" customHeight="1">
      <c r="F981" s="1"/>
    </row>
    <row r="982" spans="6:6" ht="15.75" customHeight="1">
      <c r="F982" s="1"/>
    </row>
    <row r="983" spans="6:6" ht="15.75" customHeight="1">
      <c r="F983" s="1"/>
    </row>
    <row r="984" spans="6:6" ht="15.75" customHeight="1">
      <c r="F984" s="1"/>
    </row>
    <row r="985" spans="6:6" ht="15.75" customHeight="1">
      <c r="F985" s="1"/>
    </row>
    <row r="986" spans="6:6" ht="15.75" customHeight="1">
      <c r="F986" s="1"/>
    </row>
    <row r="987" spans="6:6" ht="15.75" customHeight="1">
      <c r="F987" s="1"/>
    </row>
    <row r="988" spans="6:6" ht="15.75" customHeight="1">
      <c r="F988" s="1"/>
    </row>
    <row r="989" spans="6:6" ht="15.75" customHeight="1">
      <c r="F989" s="1"/>
    </row>
    <row r="990" spans="6:6" ht="15.75" customHeight="1">
      <c r="F990" s="1"/>
    </row>
    <row r="991" spans="6:6" ht="15.75" customHeight="1">
      <c r="F991" s="1"/>
    </row>
    <row r="992" spans="6:6" ht="15.75" customHeight="1">
      <c r="F992" s="1"/>
    </row>
    <row r="993" spans="6:6" ht="15.75" customHeight="1">
      <c r="F993" s="1"/>
    </row>
    <row r="994" spans="6:6" ht="15.75" customHeight="1">
      <c r="F994" s="1"/>
    </row>
    <row r="995" spans="6:6" ht="15.75" customHeight="1">
      <c r="F995" s="1"/>
    </row>
    <row r="996" spans="6:6" ht="15.75" customHeight="1">
      <c r="F996" s="1"/>
    </row>
    <row r="997" spans="6:6" ht="15.75" customHeight="1">
      <c r="F997" s="1"/>
    </row>
    <row r="998" spans="6:6" ht="15.75" customHeight="1">
      <c r="F998" s="1"/>
    </row>
    <row r="999" spans="6:6" ht="15.75" customHeight="1">
      <c r="F999" s="1"/>
    </row>
    <row r="1000" spans="6:6" ht="15.75" customHeight="1">
      <c r="F1000" s="1"/>
    </row>
    <row r="1001" spans="6:6" ht="15.75" customHeight="1">
      <c r="F1001" s="1"/>
    </row>
    <row r="1002" spans="6:6" ht="15.75" customHeight="1">
      <c r="F1002" s="1"/>
    </row>
    <row r="1003" spans="6:6" ht="15.75" customHeight="1">
      <c r="F1003" s="1"/>
    </row>
    <row r="1004" spans="6:6" ht="15.75" customHeight="1">
      <c r="F1004" s="1"/>
    </row>
    <row r="1005" spans="6:6" ht="15.75" customHeight="1">
      <c r="F1005" s="1"/>
    </row>
    <row r="1006" spans="6:6" ht="15.75" customHeight="1">
      <c r="F1006" s="1"/>
    </row>
    <row r="1007" spans="6:6" ht="15.75" customHeight="1">
      <c r="F1007" s="1"/>
    </row>
    <row r="1008" spans="6:6" ht="15.75" customHeight="1">
      <c r="F1008" s="1"/>
    </row>
    <row r="1009" spans="6:6" ht="15.75" customHeight="1">
      <c r="F1009" s="1"/>
    </row>
    <row r="1010" spans="6:6" ht="15.75" customHeight="1">
      <c r="F1010" s="1"/>
    </row>
    <row r="1011" spans="6:6" ht="15.75" customHeight="1">
      <c r="F1011" s="1"/>
    </row>
    <row r="1012" spans="6:6" ht="15.75" customHeight="1">
      <c r="F1012" s="1"/>
    </row>
    <row r="1013" spans="6:6" ht="15.75" customHeight="1">
      <c r="F1013" s="1"/>
    </row>
    <row r="1014" spans="6:6" ht="15.75" customHeight="1">
      <c r="F1014" s="1"/>
    </row>
    <row r="1015" spans="6:6" ht="15.75" customHeight="1">
      <c r="F1015" s="1"/>
    </row>
    <row r="1016" spans="6:6" ht="15.75" customHeight="1">
      <c r="F1016" s="1"/>
    </row>
    <row r="1017" spans="6:6" ht="15.75" customHeight="1">
      <c r="F1017" s="1"/>
    </row>
    <row r="1018" spans="6:6" ht="15.75" customHeight="1">
      <c r="F1018" s="1"/>
    </row>
    <row r="1019" spans="6:6" ht="15.75" customHeight="1">
      <c r="F1019" s="1"/>
    </row>
    <row r="1020" spans="6:6" ht="15.75" customHeight="1">
      <c r="F1020" s="1"/>
    </row>
    <row r="1021" spans="6:6" ht="15.75" customHeight="1">
      <c r="F1021" s="1"/>
    </row>
    <row r="1022" spans="6:6" ht="15.75" customHeight="1">
      <c r="F1022" s="1"/>
    </row>
  </sheetData>
  <conditionalFormatting sqref="C9:F58">
    <cfRule type="expression" dxfId="35" priority="4">
      <formula>NOT(_xludf.ISFORMULA($C$9))</formula>
    </cfRule>
  </conditionalFormatting>
  <conditionalFormatting sqref="D9:E58">
    <cfRule type="expression" dxfId="34" priority="5">
      <formula>NOT(_xludf.ISFORMULA($D$9))</formula>
    </cfRule>
  </conditionalFormatting>
  <conditionalFormatting sqref="E9:E58">
    <cfRule type="expression" dxfId="33" priority="6">
      <formula>NOT(_xludf.ISFORMULA($E$9))</formula>
    </cfRule>
  </conditionalFormatting>
  <conditionalFormatting sqref="G9:G58">
    <cfRule type="expression" dxfId="32" priority="1">
      <formula>NOT(_xludf.ISFORMULA($G$8))</formula>
    </cfRule>
  </conditionalFormatting>
  <conditionalFormatting sqref="H9:H58">
    <cfRule type="expression" dxfId="31" priority="2">
      <formula>NOT(_xludf.ISFORMULA($H$8))</formula>
    </cfRule>
  </conditionalFormatting>
  <conditionalFormatting sqref="I9:I58">
    <cfRule type="expression" dxfId="30" priority="3">
      <formula>NOT(_xludf.ISFORMULA($I$8))</formula>
    </cfRule>
  </conditionalFormatting>
  <conditionalFormatting sqref="J9:J58">
    <cfRule type="expression" dxfId="29" priority="10">
      <formula>NOT(_xludf.ISFORMULA($J$9))</formula>
    </cfRule>
  </conditionalFormatting>
  <conditionalFormatting sqref="K9:L58">
    <cfRule type="expression" dxfId="28" priority="11">
      <formula>NOT(_xludf.ISFORMULA($K$9))</formula>
    </cfRule>
  </conditionalFormatting>
  <conditionalFormatting sqref="Z9:Z59">
    <cfRule type="expression" dxfId="27" priority="12">
      <formula>NOT(_xludf.ISFORMULA($Z$9))</formula>
    </cfRule>
  </conditionalFormatting>
  <dataValidations count="3">
    <dataValidation type="list" allowBlank="1" showErrorMessage="1" sqref="C9:C58" xr:uid="{36DC0869-F247-9547-88A8-4073BE0DE7C3}">
      <formula1>$K$65:$K$84</formula1>
    </dataValidation>
    <dataValidation type="list" allowBlank="1" showInputMessage="1" showErrorMessage="1" sqref="M9:M58" xr:uid="{017A5C23-FA47-C34A-91FD-60790193A57B}">
      <formula1>$K$91:$K$96</formula1>
    </dataValidation>
    <dataValidation type="list" allowBlank="1" showErrorMessage="1" sqref="F9:F58" xr:uid="{7F78710F-B244-5A4F-92FC-7A7B75783DEE}">
      <formula1>$K$103:$K$108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273A-429F-A243-867F-4E5A12048325}">
  <sheetPr>
    <outlinePr summaryBelow="0" summaryRight="0"/>
  </sheetPr>
  <dimension ref="B2:AF1022"/>
  <sheetViews>
    <sheetView showGridLines="0" zoomScale="70" zoomScaleNormal="70" workbookViewId="0"/>
  </sheetViews>
  <sheetFormatPr baseColWidth="10" defaultColWidth="12.6640625" defaultRowHeight="15" customHeight="1"/>
  <cols>
    <col min="1" max="1" width="2" customWidth="1"/>
    <col min="2" max="2" width="20.33203125" customWidth="1"/>
    <col min="3" max="3" width="21.33203125" customWidth="1"/>
    <col min="4" max="4" width="9.6640625" customWidth="1"/>
    <col min="5" max="5" width="8.6640625" customWidth="1"/>
    <col min="6" max="6" width="9.33203125" customWidth="1"/>
    <col min="7" max="9" width="8.6640625" customWidth="1"/>
    <col min="10" max="11" width="10.33203125" style="61" customWidth="1"/>
    <col min="12" max="12" width="12.6640625" style="61" customWidth="1"/>
    <col min="13" max="13" width="9.5" style="61" customWidth="1"/>
    <col min="14" max="14" width="12" customWidth="1"/>
    <col min="15" max="15" width="11" customWidth="1"/>
    <col min="16" max="16" width="12.33203125" customWidth="1"/>
    <col min="17" max="17" width="3.1640625" customWidth="1"/>
    <col min="18" max="18" width="8.5" customWidth="1"/>
    <col min="19" max="19" width="9.1640625" customWidth="1"/>
    <col min="20" max="21" width="8.5" customWidth="1"/>
    <col min="22" max="22" width="9" customWidth="1"/>
    <col min="23" max="23" width="8.5" customWidth="1"/>
    <col min="24" max="24" width="9" customWidth="1"/>
    <col min="25" max="25" width="3.1640625" customWidth="1"/>
    <col min="26" max="26" width="11" customWidth="1"/>
    <col min="27" max="28" width="8.5" customWidth="1"/>
    <col min="29" max="29" width="3.1640625" customWidth="1"/>
  </cols>
  <sheetData>
    <row r="2" spans="2:32" ht="22" customHeight="1">
      <c r="B2" s="59" t="s">
        <v>0</v>
      </c>
      <c r="C2" s="140"/>
      <c r="D2" s="67"/>
      <c r="E2" s="2"/>
      <c r="F2" s="126" t="s">
        <v>70</v>
      </c>
      <c r="G2" s="111"/>
      <c r="H2" s="67"/>
      <c r="J2" s="59" t="s">
        <v>181</v>
      </c>
      <c r="K2" s="60"/>
      <c r="L2" s="114"/>
      <c r="N2" s="127" t="s">
        <v>66</v>
      </c>
      <c r="O2" s="135" t="s">
        <v>3</v>
      </c>
      <c r="P2" s="128"/>
      <c r="Q2" s="4"/>
      <c r="R2" s="4"/>
      <c r="T2" s="4"/>
      <c r="U2" s="4"/>
      <c r="V2" s="3"/>
      <c r="W2" s="4"/>
      <c r="X2" s="3"/>
      <c r="Y2" s="4"/>
      <c r="Z2" s="4"/>
      <c r="AA2" s="4"/>
      <c r="AB2" s="4"/>
      <c r="AC2" s="3"/>
      <c r="AD2" s="3"/>
      <c r="AE2" s="3"/>
      <c r="AF2" s="3"/>
    </row>
    <row r="3" spans="2:32" ht="15.75" customHeight="1">
      <c r="B3" s="86" t="s">
        <v>1</v>
      </c>
      <c r="C3" s="116"/>
      <c r="D3" s="66"/>
      <c r="E3" s="6"/>
      <c r="F3" s="86" t="s">
        <v>2</v>
      </c>
      <c r="G3" s="42"/>
      <c r="H3" s="117"/>
      <c r="J3" s="86" t="s">
        <v>72</v>
      </c>
      <c r="K3" s="112"/>
      <c r="L3" s="117"/>
      <c r="N3" s="123"/>
      <c r="O3" s="129" t="s">
        <v>6</v>
      </c>
      <c r="P3" s="130"/>
      <c r="Q3" s="7"/>
      <c r="R3" s="7"/>
      <c r="T3" s="7"/>
      <c r="U3" s="7"/>
      <c r="V3" s="6"/>
      <c r="W3" s="7"/>
      <c r="X3" s="6"/>
      <c r="Y3" s="7"/>
      <c r="Z3" s="7"/>
      <c r="AA3" s="7"/>
      <c r="AB3" s="7"/>
      <c r="AC3" s="6"/>
      <c r="AD3" s="6"/>
      <c r="AE3" s="6"/>
      <c r="AF3" s="6"/>
    </row>
    <row r="4" spans="2:32" ht="15.75" customHeight="1">
      <c r="B4" s="105" t="s">
        <v>4</v>
      </c>
      <c r="C4" s="65"/>
      <c r="D4" s="66"/>
      <c r="E4" s="8"/>
      <c r="F4" s="118" t="s">
        <v>5</v>
      </c>
      <c r="G4" s="42"/>
      <c r="H4" s="119"/>
      <c r="J4" s="104" t="s">
        <v>191</v>
      </c>
      <c r="K4" s="122"/>
      <c r="L4" s="121"/>
      <c r="N4" s="123"/>
      <c r="O4" s="131" t="s">
        <v>190</v>
      </c>
      <c r="P4" s="132"/>
      <c r="Q4" s="7"/>
      <c r="R4" s="7"/>
      <c r="T4" s="7"/>
      <c r="U4" s="7"/>
      <c r="V4" s="6"/>
      <c r="W4" s="7"/>
      <c r="X4" s="6"/>
      <c r="Y4" s="7"/>
      <c r="Z4" s="7"/>
      <c r="AA4" s="7"/>
      <c r="AB4" s="7"/>
      <c r="AC4" s="6"/>
      <c r="AD4" s="6"/>
      <c r="AE4" s="6"/>
      <c r="AF4" s="6"/>
    </row>
    <row r="5" spans="2:32" ht="15.75" customHeight="1">
      <c r="B5" s="5"/>
      <c r="C5" s="5"/>
      <c r="E5" s="6"/>
      <c r="F5" s="104" t="s">
        <v>7</v>
      </c>
      <c r="G5" s="120"/>
      <c r="H5" s="121"/>
      <c r="N5" s="124"/>
      <c r="O5" s="133" t="s">
        <v>183</v>
      </c>
      <c r="P5" s="134"/>
      <c r="Q5" s="54"/>
      <c r="R5" s="9"/>
      <c r="T5" s="54"/>
      <c r="U5" s="9"/>
      <c r="W5" s="9"/>
      <c r="Y5" s="9"/>
      <c r="Z5" s="9"/>
      <c r="AA5" s="9"/>
      <c r="AB5" s="9"/>
    </row>
    <row r="6" spans="2:32" ht="15" customHeight="1">
      <c r="B6" s="5"/>
      <c r="C6" s="5"/>
      <c r="E6" s="6"/>
      <c r="F6" s="1"/>
      <c r="G6" s="1"/>
      <c r="P6" s="55"/>
      <c r="Q6" s="54"/>
      <c r="R6" s="54"/>
      <c r="S6" s="9"/>
      <c r="T6" s="54"/>
      <c r="U6" s="9"/>
      <c r="W6" s="9"/>
      <c r="Y6" s="9"/>
      <c r="Z6" s="9"/>
      <c r="AA6" s="9"/>
      <c r="AB6" s="9"/>
    </row>
    <row r="7" spans="2:32" s="26" customFormat="1" ht="15.75" customHeight="1">
      <c r="B7" s="68" t="s">
        <v>67</v>
      </c>
      <c r="C7" s="29" t="s">
        <v>68</v>
      </c>
      <c r="D7" s="30"/>
      <c r="E7" s="80" t="s">
        <v>69</v>
      </c>
      <c r="F7" s="24"/>
      <c r="G7" s="28"/>
      <c r="H7" s="27"/>
      <c r="I7" s="27" t="s">
        <v>63</v>
      </c>
      <c r="J7" s="31"/>
      <c r="K7" s="31"/>
      <c r="L7" s="81"/>
      <c r="M7" s="81" t="s">
        <v>129</v>
      </c>
      <c r="N7" s="27"/>
      <c r="O7" s="31" t="s">
        <v>110</v>
      </c>
      <c r="P7" s="25"/>
      <c r="R7" s="32"/>
      <c r="S7" s="33"/>
      <c r="T7" s="34" t="s">
        <v>111</v>
      </c>
      <c r="U7" s="34"/>
      <c r="V7" s="27"/>
      <c r="W7" s="34"/>
      <c r="X7" s="43"/>
      <c r="Y7" s="9"/>
      <c r="Z7" s="32"/>
      <c r="AA7" s="34" t="s">
        <v>108</v>
      </c>
      <c r="AB7" s="35"/>
    </row>
    <row r="8" spans="2:32" s="26" customFormat="1" ht="66" customHeight="1">
      <c r="B8" s="44" t="s">
        <v>53</v>
      </c>
      <c r="C8" s="44" t="s">
        <v>54</v>
      </c>
      <c r="D8" s="45" t="s">
        <v>145</v>
      </c>
      <c r="E8" s="46" t="s">
        <v>55</v>
      </c>
      <c r="F8" s="47" t="s">
        <v>148</v>
      </c>
      <c r="G8" s="48" t="s">
        <v>56</v>
      </c>
      <c r="H8" s="48" t="s">
        <v>57</v>
      </c>
      <c r="I8" s="48" t="s">
        <v>58</v>
      </c>
      <c r="J8" s="62" t="s">
        <v>64</v>
      </c>
      <c r="K8" s="77" t="s">
        <v>65</v>
      </c>
      <c r="L8" s="79" t="s">
        <v>106</v>
      </c>
      <c r="M8" s="79" t="s">
        <v>147</v>
      </c>
      <c r="N8" s="50" t="s">
        <v>61</v>
      </c>
      <c r="O8" s="51" t="s">
        <v>62</v>
      </c>
      <c r="P8" s="47" t="s">
        <v>8</v>
      </c>
      <c r="Q8" s="13"/>
      <c r="R8" s="48" t="s">
        <v>18</v>
      </c>
      <c r="S8" s="48" t="s">
        <v>107</v>
      </c>
      <c r="T8" s="48" t="s">
        <v>9</v>
      </c>
      <c r="U8" s="52" t="s">
        <v>10</v>
      </c>
      <c r="V8" s="51" t="s">
        <v>11</v>
      </c>
      <c r="W8" s="52" t="s">
        <v>120</v>
      </c>
      <c r="X8" s="51" t="s">
        <v>12</v>
      </c>
      <c r="Y8" s="15"/>
      <c r="Z8" s="48" t="s">
        <v>124</v>
      </c>
      <c r="AA8" s="49" t="s">
        <v>112</v>
      </c>
      <c r="AB8" s="48" t="s">
        <v>113</v>
      </c>
      <c r="AC8" s="13"/>
      <c r="AD8" s="13"/>
      <c r="AE8" s="13"/>
      <c r="AF8" s="13"/>
    </row>
    <row r="9" spans="2:32" ht="15.75" customHeight="1">
      <c r="B9" s="163"/>
      <c r="C9" s="164" t="s">
        <v>13</v>
      </c>
      <c r="D9" s="165"/>
      <c r="E9" s="166"/>
      <c r="F9" s="167" t="s">
        <v>13</v>
      </c>
      <c r="G9" s="152">
        <f>$H$3</f>
        <v>0</v>
      </c>
      <c r="H9" s="152">
        <f t="shared" ref="H9:H58" si="0">$H$4</f>
        <v>0</v>
      </c>
      <c r="I9" s="152">
        <f t="shared" ref="I9:I58" si="1">$H$5</f>
        <v>0</v>
      </c>
      <c r="J9" s="144"/>
      <c r="K9" s="145"/>
      <c r="L9" s="146" t="s">
        <v>13</v>
      </c>
      <c r="M9" s="147" t="s">
        <v>13</v>
      </c>
      <c r="N9" s="154">
        <f>D9*E9*(G9*H9*I9*J9+(24*7-G9*H9)*I9*K9)/1000</f>
        <v>0</v>
      </c>
      <c r="O9" s="154">
        <f t="shared" ref="O9:O58" si="2">D9*E9*($L$3*G9*H9*I9*J9+$L$4*(24*7-G9*H9)*I9*K9)/100000</f>
        <v>0</v>
      </c>
      <c r="P9" s="155" t="str">
        <f t="shared" ref="P9:P58" si="3">IF($O$59=0,"",O9/$O$59)</f>
        <v/>
      </c>
      <c r="Q9" s="94"/>
      <c r="R9" s="159">
        <f t="shared" ref="R9:R58" si="4">D9*E9/1000</f>
        <v>0</v>
      </c>
      <c r="S9" s="154">
        <f>IF(R9&gt;0,N9/R9,0)</f>
        <v>0</v>
      </c>
      <c r="T9" s="159">
        <f t="shared" ref="T9:T58" si="5">R9*J9</f>
        <v>0</v>
      </c>
      <c r="U9" s="159">
        <f t="shared" ref="U9:U58" si="6">R9*K9</f>
        <v>0</v>
      </c>
      <c r="V9" s="160" t="str">
        <f>IF($C$4&gt;0,D9*E9/$C$4,"–")</f>
        <v>–</v>
      </c>
      <c r="W9" s="159" t="str">
        <f>IF($C$4&gt;0,$O9/$C$4,"–")</f>
        <v>–</v>
      </c>
      <c r="X9" s="160" t="str">
        <f>IF(AND(ISNUMBER($C$4),$C$4&gt;0),N9/$C$4,"–")</f>
        <v>–</v>
      </c>
      <c r="Y9" s="95"/>
      <c r="Z9" s="161" t="str">
        <f t="shared" ref="Z9:Z58" si="7">IF($F9="W/m2",D9,"–")</f>
        <v>–</v>
      </c>
      <c r="AA9" s="162" t="str">
        <f t="shared" ref="AA9:AA58" si="8">IF(AND(ISNUMBER(Z9),Z9&gt;0),D9*E9/Z9,"–")</f>
        <v>–</v>
      </c>
      <c r="AB9" s="162" t="str">
        <f t="shared" ref="AB9:AB58" si="9">IF(AND(ISNUMBER(Z9),Z9&gt;0),N9/Z9,"–")</f>
        <v>–</v>
      </c>
      <c r="AC9" s="42"/>
    </row>
    <row r="10" spans="2:32" ht="15.75" customHeight="1">
      <c r="B10" s="163"/>
      <c r="C10" s="164" t="s">
        <v>13</v>
      </c>
      <c r="D10" s="165"/>
      <c r="E10" s="166"/>
      <c r="F10" s="167" t="s">
        <v>13</v>
      </c>
      <c r="G10" s="152">
        <f t="shared" ref="G10:G58" si="10">$H$3</f>
        <v>0</v>
      </c>
      <c r="H10" s="152">
        <f t="shared" si="0"/>
        <v>0</v>
      </c>
      <c r="I10" s="152">
        <f t="shared" si="1"/>
        <v>0</v>
      </c>
      <c r="J10" s="144"/>
      <c r="K10" s="145"/>
      <c r="L10" s="146" t="s">
        <v>13</v>
      </c>
      <c r="M10" s="147" t="s">
        <v>13</v>
      </c>
      <c r="N10" s="154">
        <f t="shared" ref="N10:N58" si="11">D10*E10*(G10*H10*I10*J10+(24*7-G10*H10)*I10*K10)/1000</f>
        <v>0</v>
      </c>
      <c r="O10" s="154">
        <f t="shared" si="2"/>
        <v>0</v>
      </c>
      <c r="P10" s="155" t="str">
        <f t="shared" si="3"/>
        <v/>
      </c>
      <c r="Q10" s="94"/>
      <c r="R10" s="159">
        <f t="shared" si="4"/>
        <v>0</v>
      </c>
      <c r="S10" s="154">
        <f t="shared" ref="S10:S40" si="12">IF(R10&gt;0,N10/R10,0)</f>
        <v>0</v>
      </c>
      <c r="T10" s="159">
        <f t="shared" si="5"/>
        <v>0</v>
      </c>
      <c r="U10" s="159">
        <f t="shared" si="6"/>
        <v>0</v>
      </c>
      <c r="V10" s="160" t="str">
        <f t="shared" ref="V10:V15" si="13">IF($C$4&gt;0,D10*E10/$C$4,"–")</f>
        <v>–</v>
      </c>
      <c r="W10" s="159" t="str">
        <f t="shared" ref="W10:W59" si="14">IF($C$4&gt;0,$O10/$C$4,"–")</f>
        <v>–</v>
      </c>
      <c r="X10" s="160" t="str">
        <f t="shared" ref="X10:X58" si="15">IF(AND(ISNUMBER($C$4),$C$4&gt;0),N10/$C$4,"–")</f>
        <v>–</v>
      </c>
      <c r="Y10" s="95"/>
      <c r="Z10" s="161" t="str">
        <f t="shared" si="7"/>
        <v>–</v>
      </c>
      <c r="AA10" s="162" t="str">
        <f t="shared" si="8"/>
        <v>–</v>
      </c>
      <c r="AB10" s="162" t="str">
        <f t="shared" si="9"/>
        <v>–</v>
      </c>
      <c r="AC10" s="41"/>
    </row>
    <row r="11" spans="2:32" ht="15.75" customHeight="1">
      <c r="B11" s="163"/>
      <c r="C11" s="164" t="s">
        <v>13</v>
      </c>
      <c r="D11" s="165"/>
      <c r="E11" s="166"/>
      <c r="F11" s="167" t="s">
        <v>13</v>
      </c>
      <c r="G11" s="152">
        <f t="shared" si="10"/>
        <v>0</v>
      </c>
      <c r="H11" s="152">
        <f t="shared" si="0"/>
        <v>0</v>
      </c>
      <c r="I11" s="152">
        <f t="shared" si="1"/>
        <v>0</v>
      </c>
      <c r="J11" s="144"/>
      <c r="K11" s="145"/>
      <c r="L11" s="146" t="s">
        <v>13</v>
      </c>
      <c r="M11" s="147" t="s">
        <v>13</v>
      </c>
      <c r="N11" s="154">
        <f t="shared" si="11"/>
        <v>0</v>
      </c>
      <c r="O11" s="154">
        <f t="shared" si="2"/>
        <v>0</v>
      </c>
      <c r="P11" s="155" t="str">
        <f t="shared" si="3"/>
        <v/>
      </c>
      <c r="Q11" s="94"/>
      <c r="R11" s="159">
        <f t="shared" si="4"/>
        <v>0</v>
      </c>
      <c r="S11" s="154">
        <f t="shared" si="12"/>
        <v>0</v>
      </c>
      <c r="T11" s="159">
        <f t="shared" si="5"/>
        <v>0</v>
      </c>
      <c r="U11" s="159">
        <f t="shared" si="6"/>
        <v>0</v>
      </c>
      <c r="V11" s="160" t="str">
        <f t="shared" si="13"/>
        <v>–</v>
      </c>
      <c r="W11" s="159" t="str">
        <f t="shared" si="14"/>
        <v>–</v>
      </c>
      <c r="X11" s="160" t="str">
        <f t="shared" si="15"/>
        <v>–</v>
      </c>
      <c r="Y11" s="95"/>
      <c r="Z11" s="161" t="str">
        <f t="shared" si="7"/>
        <v>–</v>
      </c>
      <c r="AA11" s="162" t="str">
        <f t="shared" si="8"/>
        <v>–</v>
      </c>
      <c r="AB11" s="162" t="str">
        <f t="shared" si="9"/>
        <v>–</v>
      </c>
      <c r="AC11" s="41"/>
    </row>
    <row r="12" spans="2:32" ht="15.75" customHeight="1">
      <c r="B12" s="163"/>
      <c r="C12" s="164" t="s">
        <v>13</v>
      </c>
      <c r="D12" s="165"/>
      <c r="E12" s="166"/>
      <c r="F12" s="167" t="s">
        <v>13</v>
      </c>
      <c r="G12" s="152">
        <f t="shared" si="10"/>
        <v>0</v>
      </c>
      <c r="H12" s="152">
        <f t="shared" si="0"/>
        <v>0</v>
      </c>
      <c r="I12" s="152">
        <f t="shared" si="1"/>
        <v>0</v>
      </c>
      <c r="J12" s="144"/>
      <c r="K12" s="145"/>
      <c r="L12" s="146" t="s">
        <v>13</v>
      </c>
      <c r="M12" s="147" t="s">
        <v>13</v>
      </c>
      <c r="N12" s="154">
        <f t="shared" si="11"/>
        <v>0</v>
      </c>
      <c r="O12" s="154">
        <f t="shared" si="2"/>
        <v>0</v>
      </c>
      <c r="P12" s="155" t="str">
        <f t="shared" si="3"/>
        <v/>
      </c>
      <c r="Q12" s="94"/>
      <c r="R12" s="159">
        <f>D12*E12/1000</f>
        <v>0</v>
      </c>
      <c r="S12" s="154">
        <f>IF(R12&gt;0,N12/R12,0)</f>
        <v>0</v>
      </c>
      <c r="T12" s="159">
        <f>R12*J12</f>
        <v>0</v>
      </c>
      <c r="U12" s="159">
        <f>R12*K12</f>
        <v>0</v>
      </c>
      <c r="V12" s="160" t="str">
        <f>IF($C$4&gt;0,D12*E12/$C$4,"–")</f>
        <v>–</v>
      </c>
      <c r="W12" s="159" t="str">
        <f>IF($C$4&gt;0,$O12/$C$4,"–")</f>
        <v>–</v>
      </c>
      <c r="X12" s="160" t="str">
        <f>IF(AND(ISNUMBER($C$4),$C$4&gt;0),N12/$C$4,"–")</f>
        <v>–</v>
      </c>
      <c r="Y12" s="95"/>
      <c r="Z12" s="161" t="str">
        <f t="shared" si="7"/>
        <v>–</v>
      </c>
      <c r="AA12" s="162" t="str">
        <f>IF(AND(ISNUMBER(Z12),Z12&gt;0),D12*E12/Z12,"–")</f>
        <v>–</v>
      </c>
      <c r="AB12" s="162" t="str">
        <f>IF(AND(ISNUMBER(Z12),Z12&gt;0),N12/Z12,"–")</f>
        <v>–</v>
      </c>
      <c r="AC12" s="41"/>
    </row>
    <row r="13" spans="2:32" ht="15.75" customHeight="1">
      <c r="B13" s="163"/>
      <c r="C13" s="164" t="s">
        <v>13</v>
      </c>
      <c r="D13" s="165"/>
      <c r="E13" s="166"/>
      <c r="F13" s="167" t="s">
        <v>13</v>
      </c>
      <c r="G13" s="152">
        <f t="shared" si="10"/>
        <v>0</v>
      </c>
      <c r="H13" s="152">
        <f t="shared" si="0"/>
        <v>0</v>
      </c>
      <c r="I13" s="152">
        <f t="shared" si="1"/>
        <v>0</v>
      </c>
      <c r="J13" s="144"/>
      <c r="K13" s="145"/>
      <c r="L13" s="146" t="s">
        <v>13</v>
      </c>
      <c r="M13" s="147" t="s">
        <v>13</v>
      </c>
      <c r="N13" s="154">
        <f t="shared" si="11"/>
        <v>0</v>
      </c>
      <c r="O13" s="154">
        <f t="shared" si="2"/>
        <v>0</v>
      </c>
      <c r="P13" s="155" t="str">
        <f t="shared" si="3"/>
        <v/>
      </c>
      <c r="Q13" s="94"/>
      <c r="R13" s="159">
        <f t="shared" si="4"/>
        <v>0</v>
      </c>
      <c r="S13" s="154">
        <f t="shared" si="12"/>
        <v>0</v>
      </c>
      <c r="T13" s="159">
        <f t="shared" si="5"/>
        <v>0</v>
      </c>
      <c r="U13" s="159">
        <f t="shared" si="6"/>
        <v>0</v>
      </c>
      <c r="V13" s="160" t="str">
        <f t="shared" si="13"/>
        <v>–</v>
      </c>
      <c r="W13" s="159" t="str">
        <f t="shared" si="14"/>
        <v>–</v>
      </c>
      <c r="X13" s="160" t="str">
        <f t="shared" si="15"/>
        <v>–</v>
      </c>
      <c r="Y13" s="95"/>
      <c r="Z13" s="161" t="str">
        <f t="shared" si="7"/>
        <v>–</v>
      </c>
      <c r="AA13" s="162" t="str">
        <f t="shared" si="8"/>
        <v>–</v>
      </c>
      <c r="AB13" s="162" t="str">
        <f t="shared" si="9"/>
        <v>–</v>
      </c>
      <c r="AC13" s="41"/>
    </row>
    <row r="14" spans="2:32" ht="15.75" customHeight="1">
      <c r="B14" s="163"/>
      <c r="C14" s="164" t="s">
        <v>13</v>
      </c>
      <c r="D14" s="165"/>
      <c r="E14" s="166"/>
      <c r="F14" s="167" t="s">
        <v>13</v>
      </c>
      <c r="G14" s="152">
        <f t="shared" si="10"/>
        <v>0</v>
      </c>
      <c r="H14" s="152">
        <f t="shared" si="0"/>
        <v>0</v>
      </c>
      <c r="I14" s="152">
        <f t="shared" si="1"/>
        <v>0</v>
      </c>
      <c r="J14" s="144"/>
      <c r="K14" s="145"/>
      <c r="L14" s="146" t="s">
        <v>13</v>
      </c>
      <c r="M14" s="147" t="s">
        <v>13</v>
      </c>
      <c r="N14" s="154">
        <f t="shared" si="11"/>
        <v>0</v>
      </c>
      <c r="O14" s="154">
        <f t="shared" si="2"/>
        <v>0</v>
      </c>
      <c r="P14" s="155" t="str">
        <f t="shared" si="3"/>
        <v/>
      </c>
      <c r="Q14" s="94"/>
      <c r="R14" s="159">
        <f t="shared" si="4"/>
        <v>0</v>
      </c>
      <c r="S14" s="154">
        <f t="shared" si="12"/>
        <v>0</v>
      </c>
      <c r="T14" s="159">
        <f t="shared" si="5"/>
        <v>0</v>
      </c>
      <c r="U14" s="159">
        <f t="shared" si="6"/>
        <v>0</v>
      </c>
      <c r="V14" s="160" t="str">
        <f t="shared" si="13"/>
        <v>–</v>
      </c>
      <c r="W14" s="159" t="str">
        <f t="shared" si="14"/>
        <v>–</v>
      </c>
      <c r="X14" s="160" t="str">
        <f t="shared" si="15"/>
        <v>–</v>
      </c>
      <c r="Y14" s="95"/>
      <c r="Z14" s="161" t="str">
        <f t="shared" si="7"/>
        <v>–</v>
      </c>
      <c r="AA14" s="162" t="str">
        <f t="shared" si="8"/>
        <v>–</v>
      </c>
      <c r="AB14" s="162" t="str">
        <f t="shared" si="9"/>
        <v>–</v>
      </c>
      <c r="AC14" s="41"/>
    </row>
    <row r="15" spans="2:32" ht="15.75" customHeight="1">
      <c r="B15" s="163"/>
      <c r="C15" s="164" t="s">
        <v>13</v>
      </c>
      <c r="D15" s="165"/>
      <c r="E15" s="166"/>
      <c r="F15" s="167" t="s">
        <v>13</v>
      </c>
      <c r="G15" s="152">
        <f t="shared" si="10"/>
        <v>0</v>
      </c>
      <c r="H15" s="152">
        <f t="shared" si="0"/>
        <v>0</v>
      </c>
      <c r="I15" s="152">
        <f t="shared" si="1"/>
        <v>0</v>
      </c>
      <c r="J15" s="144"/>
      <c r="K15" s="145"/>
      <c r="L15" s="146" t="s">
        <v>13</v>
      </c>
      <c r="M15" s="147" t="s">
        <v>13</v>
      </c>
      <c r="N15" s="154">
        <f t="shared" si="11"/>
        <v>0</v>
      </c>
      <c r="O15" s="154">
        <f t="shared" si="2"/>
        <v>0</v>
      </c>
      <c r="P15" s="155" t="str">
        <f t="shared" si="3"/>
        <v/>
      </c>
      <c r="Q15" s="94"/>
      <c r="R15" s="159">
        <f t="shared" si="4"/>
        <v>0</v>
      </c>
      <c r="S15" s="154">
        <f t="shared" si="12"/>
        <v>0</v>
      </c>
      <c r="T15" s="159">
        <f t="shared" si="5"/>
        <v>0</v>
      </c>
      <c r="U15" s="159">
        <f t="shared" si="6"/>
        <v>0</v>
      </c>
      <c r="V15" s="160" t="str">
        <f t="shared" si="13"/>
        <v>–</v>
      </c>
      <c r="W15" s="159" t="str">
        <f t="shared" si="14"/>
        <v>–</v>
      </c>
      <c r="X15" s="160" t="str">
        <f t="shared" si="15"/>
        <v>–</v>
      </c>
      <c r="Y15" s="95"/>
      <c r="Z15" s="161" t="str">
        <f t="shared" si="7"/>
        <v>–</v>
      </c>
      <c r="AA15" s="162" t="str">
        <f t="shared" si="8"/>
        <v>–</v>
      </c>
      <c r="AB15" s="162" t="str">
        <f t="shared" si="9"/>
        <v>–</v>
      </c>
      <c r="AC15" s="41"/>
    </row>
    <row r="16" spans="2:32" ht="15.75" customHeight="1">
      <c r="B16" s="163"/>
      <c r="C16" s="164" t="s">
        <v>13</v>
      </c>
      <c r="D16" s="165"/>
      <c r="E16" s="166"/>
      <c r="F16" s="167" t="s">
        <v>13</v>
      </c>
      <c r="G16" s="152">
        <f t="shared" si="10"/>
        <v>0</v>
      </c>
      <c r="H16" s="152">
        <f t="shared" si="0"/>
        <v>0</v>
      </c>
      <c r="I16" s="152">
        <f t="shared" si="1"/>
        <v>0</v>
      </c>
      <c r="J16" s="144"/>
      <c r="K16" s="145"/>
      <c r="L16" s="146" t="s">
        <v>13</v>
      </c>
      <c r="M16" s="147" t="s">
        <v>13</v>
      </c>
      <c r="N16" s="154">
        <f t="shared" si="11"/>
        <v>0</v>
      </c>
      <c r="O16" s="154">
        <f t="shared" si="2"/>
        <v>0</v>
      </c>
      <c r="P16" s="155" t="str">
        <f t="shared" si="3"/>
        <v/>
      </c>
      <c r="Q16" s="94"/>
      <c r="R16" s="159">
        <f t="shared" si="4"/>
        <v>0</v>
      </c>
      <c r="S16" s="154">
        <f t="shared" si="12"/>
        <v>0</v>
      </c>
      <c r="T16" s="159">
        <f t="shared" si="5"/>
        <v>0</v>
      </c>
      <c r="U16" s="159">
        <f t="shared" si="6"/>
        <v>0</v>
      </c>
      <c r="V16" s="160" t="str">
        <f t="shared" ref="V16:V58" si="16">IF(AND(ISNUMBER($C$4),$C$4&gt;0),D16*E16/$C$4,"–")</f>
        <v>–</v>
      </c>
      <c r="W16" s="159" t="str">
        <f t="shared" si="14"/>
        <v>–</v>
      </c>
      <c r="X16" s="160" t="str">
        <f t="shared" si="15"/>
        <v>–</v>
      </c>
      <c r="Y16" s="95"/>
      <c r="Z16" s="161" t="str">
        <f t="shared" si="7"/>
        <v>–</v>
      </c>
      <c r="AA16" s="162" t="str">
        <f t="shared" si="8"/>
        <v>–</v>
      </c>
      <c r="AB16" s="162" t="str">
        <f t="shared" si="9"/>
        <v>–</v>
      </c>
      <c r="AC16" s="41"/>
    </row>
    <row r="17" spans="2:29" ht="15.75" customHeight="1">
      <c r="B17" s="163"/>
      <c r="C17" s="164" t="s">
        <v>13</v>
      </c>
      <c r="D17" s="165"/>
      <c r="E17" s="166"/>
      <c r="F17" s="167" t="s">
        <v>13</v>
      </c>
      <c r="G17" s="152">
        <f t="shared" si="10"/>
        <v>0</v>
      </c>
      <c r="H17" s="152">
        <f t="shared" si="0"/>
        <v>0</v>
      </c>
      <c r="I17" s="152">
        <f t="shared" si="1"/>
        <v>0</v>
      </c>
      <c r="J17" s="144"/>
      <c r="K17" s="145"/>
      <c r="L17" s="146" t="s">
        <v>13</v>
      </c>
      <c r="M17" s="147" t="s">
        <v>13</v>
      </c>
      <c r="N17" s="154">
        <f t="shared" si="11"/>
        <v>0</v>
      </c>
      <c r="O17" s="154">
        <f t="shared" si="2"/>
        <v>0</v>
      </c>
      <c r="P17" s="155" t="str">
        <f t="shared" si="3"/>
        <v/>
      </c>
      <c r="Q17" s="94"/>
      <c r="R17" s="159">
        <f>D17*E17/1000</f>
        <v>0</v>
      </c>
      <c r="S17" s="154">
        <f>IF(R17&gt;0,N17/R17,0)</f>
        <v>0</v>
      </c>
      <c r="T17" s="159">
        <f>R17*J17</f>
        <v>0</v>
      </c>
      <c r="U17" s="159">
        <f>R17*K17</f>
        <v>0</v>
      </c>
      <c r="V17" s="160" t="str">
        <f>IF($C$4&gt;0,D17*E17/$C$4,"–")</f>
        <v>–</v>
      </c>
      <c r="W17" s="159" t="str">
        <f>IF($C$4&gt;0,$O17/$C$4,"–")</f>
        <v>–</v>
      </c>
      <c r="X17" s="160" t="str">
        <f>IF(AND(ISNUMBER($C$4),$C$4&gt;0),N17/$C$4,"–")</f>
        <v>–</v>
      </c>
      <c r="Y17" s="95"/>
      <c r="Z17" s="161" t="str">
        <f t="shared" si="7"/>
        <v>–</v>
      </c>
      <c r="AA17" s="162" t="str">
        <f>IF(AND(ISNUMBER(Z17),Z17&gt;0),D17*E17/Z17,"–")</f>
        <v>–</v>
      </c>
      <c r="AB17" s="162" t="str">
        <f>IF(AND(ISNUMBER(Z17),Z17&gt;0),N17/Z17,"–")</f>
        <v>–</v>
      </c>
      <c r="AC17" s="42"/>
    </row>
    <row r="18" spans="2:29" ht="15.75" customHeight="1">
      <c r="B18" s="163"/>
      <c r="C18" s="164" t="s">
        <v>13</v>
      </c>
      <c r="D18" s="165"/>
      <c r="E18" s="166"/>
      <c r="F18" s="167" t="s">
        <v>13</v>
      </c>
      <c r="G18" s="152">
        <f t="shared" si="10"/>
        <v>0</v>
      </c>
      <c r="H18" s="152">
        <f t="shared" si="0"/>
        <v>0</v>
      </c>
      <c r="I18" s="152">
        <f t="shared" si="1"/>
        <v>0</v>
      </c>
      <c r="J18" s="144"/>
      <c r="K18" s="145"/>
      <c r="L18" s="146" t="s">
        <v>13</v>
      </c>
      <c r="M18" s="147" t="s">
        <v>13</v>
      </c>
      <c r="N18" s="154">
        <f t="shared" si="11"/>
        <v>0</v>
      </c>
      <c r="O18" s="154">
        <f t="shared" si="2"/>
        <v>0</v>
      </c>
      <c r="P18" s="155" t="str">
        <f t="shared" si="3"/>
        <v/>
      </c>
      <c r="Q18" s="94"/>
      <c r="R18" s="159">
        <f t="shared" si="4"/>
        <v>0</v>
      </c>
      <c r="S18" s="154">
        <f t="shared" si="12"/>
        <v>0</v>
      </c>
      <c r="T18" s="159">
        <f t="shared" si="5"/>
        <v>0</v>
      </c>
      <c r="U18" s="159">
        <f t="shared" si="6"/>
        <v>0</v>
      </c>
      <c r="V18" s="160" t="str">
        <f t="shared" si="16"/>
        <v>–</v>
      </c>
      <c r="W18" s="159" t="str">
        <f t="shared" si="14"/>
        <v>–</v>
      </c>
      <c r="X18" s="160" t="str">
        <f t="shared" si="15"/>
        <v>–</v>
      </c>
      <c r="Y18" s="95"/>
      <c r="Z18" s="161" t="str">
        <f t="shared" si="7"/>
        <v>–</v>
      </c>
      <c r="AA18" s="162" t="str">
        <f t="shared" si="8"/>
        <v>–</v>
      </c>
      <c r="AB18" s="162" t="str">
        <f t="shared" si="9"/>
        <v>–</v>
      </c>
      <c r="AC18" s="41"/>
    </row>
    <row r="19" spans="2:29" ht="15.75" customHeight="1">
      <c r="B19" s="163"/>
      <c r="C19" s="164" t="s">
        <v>13</v>
      </c>
      <c r="D19" s="165"/>
      <c r="E19" s="166"/>
      <c r="F19" s="167" t="s">
        <v>13</v>
      </c>
      <c r="G19" s="152">
        <f t="shared" si="10"/>
        <v>0</v>
      </c>
      <c r="H19" s="152">
        <f t="shared" si="0"/>
        <v>0</v>
      </c>
      <c r="I19" s="152">
        <f t="shared" si="1"/>
        <v>0</v>
      </c>
      <c r="J19" s="144"/>
      <c r="K19" s="145"/>
      <c r="L19" s="146" t="s">
        <v>13</v>
      </c>
      <c r="M19" s="147" t="s">
        <v>13</v>
      </c>
      <c r="N19" s="154">
        <f t="shared" si="11"/>
        <v>0</v>
      </c>
      <c r="O19" s="154">
        <f t="shared" si="2"/>
        <v>0</v>
      </c>
      <c r="P19" s="155" t="str">
        <f t="shared" si="3"/>
        <v/>
      </c>
      <c r="Q19" s="94"/>
      <c r="R19" s="159">
        <f>D19*E19/1000</f>
        <v>0</v>
      </c>
      <c r="S19" s="154">
        <f>IF(R19&gt;0,N19/R19,0)</f>
        <v>0</v>
      </c>
      <c r="T19" s="159">
        <f>R19*J19</f>
        <v>0</v>
      </c>
      <c r="U19" s="159">
        <f>R19*K19</f>
        <v>0</v>
      </c>
      <c r="V19" s="160" t="str">
        <f>IF(AND(ISNUMBER($C$4),$C$4&gt;0),D19*E19/$C$4,"–")</f>
        <v>–</v>
      </c>
      <c r="W19" s="159" t="str">
        <f>IF($C$4&gt;0,$O19/$C$4,"–")</f>
        <v>–</v>
      </c>
      <c r="X19" s="160" t="str">
        <f>IF(AND(ISNUMBER($C$4),$C$4&gt;0),N19/$C$4,"–")</f>
        <v>–</v>
      </c>
      <c r="Y19" s="95"/>
      <c r="Z19" s="161" t="str">
        <f t="shared" si="7"/>
        <v>–</v>
      </c>
      <c r="AA19" s="162" t="str">
        <f>IF(AND(ISNUMBER(Z19),Z19&gt;0),D19*E19/Z19,"–")</f>
        <v>–</v>
      </c>
      <c r="AB19" s="162" t="str">
        <f>IF(AND(ISNUMBER(Z19),Z19&gt;0),N19/Z19,"–")</f>
        <v>–</v>
      </c>
      <c r="AC19" s="41"/>
    </row>
    <row r="20" spans="2:29" ht="15.75" customHeight="1">
      <c r="B20" s="163"/>
      <c r="C20" s="164" t="s">
        <v>13</v>
      </c>
      <c r="D20" s="165"/>
      <c r="E20" s="166"/>
      <c r="F20" s="167" t="s">
        <v>13</v>
      </c>
      <c r="G20" s="152">
        <f t="shared" si="10"/>
        <v>0</v>
      </c>
      <c r="H20" s="152">
        <f t="shared" si="0"/>
        <v>0</v>
      </c>
      <c r="I20" s="152">
        <f t="shared" si="1"/>
        <v>0</v>
      </c>
      <c r="J20" s="144"/>
      <c r="K20" s="145"/>
      <c r="L20" s="146" t="s">
        <v>13</v>
      </c>
      <c r="M20" s="147" t="s">
        <v>13</v>
      </c>
      <c r="N20" s="154">
        <f t="shared" si="11"/>
        <v>0</v>
      </c>
      <c r="O20" s="154">
        <f t="shared" si="2"/>
        <v>0</v>
      </c>
      <c r="P20" s="155" t="str">
        <f t="shared" si="3"/>
        <v/>
      </c>
      <c r="Q20" s="94"/>
      <c r="R20" s="159">
        <f>D20*E20/1000</f>
        <v>0</v>
      </c>
      <c r="S20" s="154">
        <f>IF(R20&gt;0,N20/R20,0)</f>
        <v>0</v>
      </c>
      <c r="T20" s="159">
        <f>R20*J20</f>
        <v>0</v>
      </c>
      <c r="U20" s="159">
        <f>R20*K20</f>
        <v>0</v>
      </c>
      <c r="V20" s="160" t="str">
        <f>IF(AND(ISNUMBER($C$4),$C$4&gt;0),D20*E20/$C$4,"–")</f>
        <v>–</v>
      </c>
      <c r="W20" s="159" t="str">
        <f>IF($C$4&gt;0,$O20/$C$4,"–")</f>
        <v>–</v>
      </c>
      <c r="X20" s="160" t="str">
        <f>IF(AND(ISNUMBER($C$4),$C$4&gt;0),N20/$C$4,"–")</f>
        <v>–</v>
      </c>
      <c r="Y20" s="95"/>
      <c r="Z20" s="161" t="str">
        <f t="shared" si="7"/>
        <v>–</v>
      </c>
      <c r="AA20" s="162" t="str">
        <f>IF(AND(ISNUMBER(Z20),Z20&gt;0),D20*E20/Z20,"–")</f>
        <v>–</v>
      </c>
      <c r="AB20" s="162" t="str">
        <f>IF(AND(ISNUMBER(Z20),Z20&gt;0),N20/Z20,"–")</f>
        <v>–</v>
      </c>
      <c r="AC20" s="41"/>
    </row>
    <row r="21" spans="2:29" ht="15.75" customHeight="1">
      <c r="B21" s="163"/>
      <c r="C21" s="164" t="s">
        <v>13</v>
      </c>
      <c r="D21" s="165"/>
      <c r="E21" s="166"/>
      <c r="F21" s="167" t="s">
        <v>13</v>
      </c>
      <c r="G21" s="152">
        <f t="shared" si="10"/>
        <v>0</v>
      </c>
      <c r="H21" s="152">
        <f t="shared" si="0"/>
        <v>0</v>
      </c>
      <c r="I21" s="152">
        <f t="shared" si="1"/>
        <v>0</v>
      </c>
      <c r="J21" s="144"/>
      <c r="K21" s="145"/>
      <c r="L21" s="146" t="s">
        <v>13</v>
      </c>
      <c r="M21" s="147" t="s">
        <v>13</v>
      </c>
      <c r="N21" s="154">
        <f t="shared" si="11"/>
        <v>0</v>
      </c>
      <c r="O21" s="154">
        <f t="shared" si="2"/>
        <v>0</v>
      </c>
      <c r="P21" s="155" t="str">
        <f t="shared" si="3"/>
        <v/>
      </c>
      <c r="Q21" s="94"/>
      <c r="R21" s="159">
        <f t="shared" si="4"/>
        <v>0</v>
      </c>
      <c r="S21" s="154">
        <f t="shared" si="12"/>
        <v>0</v>
      </c>
      <c r="T21" s="159">
        <f t="shared" si="5"/>
        <v>0</v>
      </c>
      <c r="U21" s="159">
        <f t="shared" si="6"/>
        <v>0</v>
      </c>
      <c r="V21" s="160" t="str">
        <f t="shared" si="16"/>
        <v>–</v>
      </c>
      <c r="W21" s="159" t="str">
        <f t="shared" si="14"/>
        <v>–</v>
      </c>
      <c r="X21" s="160" t="str">
        <f t="shared" si="15"/>
        <v>–</v>
      </c>
      <c r="Y21" s="95"/>
      <c r="Z21" s="161" t="str">
        <f t="shared" si="7"/>
        <v>–</v>
      </c>
      <c r="AA21" s="162" t="str">
        <f t="shared" si="8"/>
        <v>–</v>
      </c>
      <c r="AB21" s="162" t="str">
        <f t="shared" si="9"/>
        <v>–</v>
      </c>
      <c r="AC21" s="41"/>
    </row>
    <row r="22" spans="2:29" ht="15.75" customHeight="1">
      <c r="B22" s="163"/>
      <c r="C22" s="164" t="s">
        <v>13</v>
      </c>
      <c r="D22" s="165"/>
      <c r="E22" s="166"/>
      <c r="F22" s="167" t="s">
        <v>13</v>
      </c>
      <c r="G22" s="152">
        <f t="shared" si="10"/>
        <v>0</v>
      </c>
      <c r="H22" s="152">
        <f t="shared" si="0"/>
        <v>0</v>
      </c>
      <c r="I22" s="152">
        <f t="shared" si="1"/>
        <v>0</v>
      </c>
      <c r="J22" s="144"/>
      <c r="K22" s="145"/>
      <c r="L22" s="146" t="s">
        <v>13</v>
      </c>
      <c r="M22" s="147" t="s">
        <v>13</v>
      </c>
      <c r="N22" s="154">
        <f t="shared" si="11"/>
        <v>0</v>
      </c>
      <c r="O22" s="154">
        <f t="shared" si="2"/>
        <v>0</v>
      </c>
      <c r="P22" s="155" t="str">
        <f t="shared" si="3"/>
        <v/>
      </c>
      <c r="Q22" s="94"/>
      <c r="R22" s="159">
        <f t="shared" si="4"/>
        <v>0</v>
      </c>
      <c r="S22" s="154">
        <f t="shared" si="12"/>
        <v>0</v>
      </c>
      <c r="T22" s="159">
        <f t="shared" si="5"/>
        <v>0</v>
      </c>
      <c r="U22" s="159">
        <f t="shared" si="6"/>
        <v>0</v>
      </c>
      <c r="V22" s="160" t="str">
        <f t="shared" si="16"/>
        <v>–</v>
      </c>
      <c r="W22" s="159" t="str">
        <f t="shared" si="14"/>
        <v>–</v>
      </c>
      <c r="X22" s="160" t="str">
        <f t="shared" si="15"/>
        <v>–</v>
      </c>
      <c r="Y22" s="95"/>
      <c r="Z22" s="161" t="str">
        <f t="shared" si="7"/>
        <v>–</v>
      </c>
      <c r="AA22" s="162" t="str">
        <f t="shared" si="8"/>
        <v>–</v>
      </c>
      <c r="AB22" s="162" t="str">
        <f t="shared" si="9"/>
        <v>–</v>
      </c>
      <c r="AC22" s="41"/>
    </row>
    <row r="23" spans="2:29" ht="15.75" customHeight="1">
      <c r="B23" s="163"/>
      <c r="C23" s="164" t="s">
        <v>13</v>
      </c>
      <c r="D23" s="165"/>
      <c r="E23" s="166"/>
      <c r="F23" s="167" t="s">
        <v>13</v>
      </c>
      <c r="G23" s="152">
        <f t="shared" si="10"/>
        <v>0</v>
      </c>
      <c r="H23" s="152">
        <f t="shared" si="0"/>
        <v>0</v>
      </c>
      <c r="I23" s="152">
        <f t="shared" si="1"/>
        <v>0</v>
      </c>
      <c r="J23" s="144"/>
      <c r="K23" s="145"/>
      <c r="L23" s="146" t="s">
        <v>13</v>
      </c>
      <c r="M23" s="147" t="s">
        <v>13</v>
      </c>
      <c r="N23" s="154">
        <f t="shared" si="11"/>
        <v>0</v>
      </c>
      <c r="O23" s="154">
        <f t="shared" si="2"/>
        <v>0</v>
      </c>
      <c r="P23" s="155" t="str">
        <f t="shared" si="3"/>
        <v/>
      </c>
      <c r="Q23" s="94"/>
      <c r="R23" s="159">
        <f t="shared" si="4"/>
        <v>0</v>
      </c>
      <c r="S23" s="154">
        <f t="shared" si="12"/>
        <v>0</v>
      </c>
      <c r="T23" s="159">
        <f t="shared" si="5"/>
        <v>0</v>
      </c>
      <c r="U23" s="159">
        <f t="shared" si="6"/>
        <v>0</v>
      </c>
      <c r="V23" s="160" t="str">
        <f t="shared" si="16"/>
        <v>–</v>
      </c>
      <c r="W23" s="159" t="str">
        <f t="shared" si="14"/>
        <v>–</v>
      </c>
      <c r="X23" s="160" t="str">
        <f t="shared" si="15"/>
        <v>–</v>
      </c>
      <c r="Y23" s="95"/>
      <c r="Z23" s="161" t="str">
        <f t="shared" si="7"/>
        <v>–</v>
      </c>
      <c r="AA23" s="162" t="str">
        <f t="shared" si="8"/>
        <v>–</v>
      </c>
      <c r="AB23" s="162" t="str">
        <f t="shared" si="9"/>
        <v>–</v>
      </c>
      <c r="AC23" s="41"/>
    </row>
    <row r="24" spans="2:29" ht="15.75" customHeight="1">
      <c r="B24" s="163"/>
      <c r="C24" s="164" t="s">
        <v>13</v>
      </c>
      <c r="D24" s="165"/>
      <c r="E24" s="166"/>
      <c r="F24" s="167" t="s">
        <v>13</v>
      </c>
      <c r="G24" s="152">
        <f t="shared" si="10"/>
        <v>0</v>
      </c>
      <c r="H24" s="152">
        <f t="shared" si="0"/>
        <v>0</v>
      </c>
      <c r="I24" s="152">
        <f t="shared" si="1"/>
        <v>0</v>
      </c>
      <c r="J24" s="144"/>
      <c r="K24" s="145"/>
      <c r="L24" s="146" t="s">
        <v>13</v>
      </c>
      <c r="M24" s="147" t="s">
        <v>13</v>
      </c>
      <c r="N24" s="154">
        <f t="shared" si="11"/>
        <v>0</v>
      </c>
      <c r="O24" s="154">
        <f t="shared" si="2"/>
        <v>0</v>
      </c>
      <c r="P24" s="155" t="str">
        <f t="shared" si="3"/>
        <v/>
      </c>
      <c r="Q24" s="94"/>
      <c r="R24" s="159">
        <f t="shared" si="4"/>
        <v>0</v>
      </c>
      <c r="S24" s="154">
        <f t="shared" si="12"/>
        <v>0</v>
      </c>
      <c r="T24" s="159">
        <f t="shared" si="5"/>
        <v>0</v>
      </c>
      <c r="U24" s="159">
        <f t="shared" si="6"/>
        <v>0</v>
      </c>
      <c r="V24" s="160" t="str">
        <f t="shared" si="16"/>
        <v>–</v>
      </c>
      <c r="W24" s="159" t="str">
        <f t="shared" si="14"/>
        <v>–</v>
      </c>
      <c r="X24" s="160" t="str">
        <f t="shared" si="15"/>
        <v>–</v>
      </c>
      <c r="Y24" s="95"/>
      <c r="Z24" s="161" t="str">
        <f t="shared" si="7"/>
        <v>–</v>
      </c>
      <c r="AA24" s="162" t="str">
        <f t="shared" si="8"/>
        <v>–</v>
      </c>
      <c r="AB24" s="162" t="str">
        <f t="shared" si="9"/>
        <v>–</v>
      </c>
      <c r="AC24" s="41"/>
    </row>
    <row r="25" spans="2:29" ht="15.75" customHeight="1">
      <c r="B25" s="163"/>
      <c r="C25" s="164" t="s">
        <v>13</v>
      </c>
      <c r="D25" s="165"/>
      <c r="E25" s="166"/>
      <c r="F25" s="167" t="s">
        <v>13</v>
      </c>
      <c r="G25" s="152">
        <f t="shared" si="10"/>
        <v>0</v>
      </c>
      <c r="H25" s="152">
        <f t="shared" si="0"/>
        <v>0</v>
      </c>
      <c r="I25" s="152">
        <f t="shared" si="1"/>
        <v>0</v>
      </c>
      <c r="J25" s="144"/>
      <c r="K25" s="145"/>
      <c r="L25" s="146" t="s">
        <v>13</v>
      </c>
      <c r="M25" s="147" t="s">
        <v>13</v>
      </c>
      <c r="N25" s="154">
        <f t="shared" si="11"/>
        <v>0</v>
      </c>
      <c r="O25" s="154">
        <f t="shared" si="2"/>
        <v>0</v>
      </c>
      <c r="P25" s="155" t="str">
        <f t="shared" si="3"/>
        <v/>
      </c>
      <c r="Q25" s="94"/>
      <c r="R25" s="159">
        <f t="shared" si="4"/>
        <v>0</v>
      </c>
      <c r="S25" s="154">
        <f t="shared" si="12"/>
        <v>0</v>
      </c>
      <c r="T25" s="159">
        <f t="shared" si="5"/>
        <v>0</v>
      </c>
      <c r="U25" s="159">
        <f t="shared" si="6"/>
        <v>0</v>
      </c>
      <c r="V25" s="160" t="str">
        <f t="shared" si="16"/>
        <v>–</v>
      </c>
      <c r="W25" s="159" t="str">
        <f t="shared" si="14"/>
        <v>–</v>
      </c>
      <c r="X25" s="160" t="str">
        <f t="shared" si="15"/>
        <v>–</v>
      </c>
      <c r="Y25" s="95"/>
      <c r="Z25" s="161" t="str">
        <f t="shared" si="7"/>
        <v>–</v>
      </c>
      <c r="AA25" s="162" t="str">
        <f t="shared" si="8"/>
        <v>–</v>
      </c>
      <c r="AB25" s="162" t="str">
        <f t="shared" si="9"/>
        <v>–</v>
      </c>
      <c r="AC25" s="41"/>
    </row>
    <row r="26" spans="2:29" ht="15.75" customHeight="1">
      <c r="B26" s="163"/>
      <c r="C26" s="164" t="s">
        <v>13</v>
      </c>
      <c r="D26" s="165"/>
      <c r="E26" s="166"/>
      <c r="F26" s="167" t="s">
        <v>13</v>
      </c>
      <c r="G26" s="152">
        <f t="shared" si="10"/>
        <v>0</v>
      </c>
      <c r="H26" s="152">
        <f t="shared" si="0"/>
        <v>0</v>
      </c>
      <c r="I26" s="152">
        <f t="shared" si="1"/>
        <v>0</v>
      </c>
      <c r="J26" s="144"/>
      <c r="K26" s="145"/>
      <c r="L26" s="146" t="s">
        <v>13</v>
      </c>
      <c r="M26" s="147" t="s">
        <v>13</v>
      </c>
      <c r="N26" s="154">
        <f t="shared" si="11"/>
        <v>0</v>
      </c>
      <c r="O26" s="154">
        <f t="shared" si="2"/>
        <v>0</v>
      </c>
      <c r="P26" s="155" t="str">
        <f t="shared" si="3"/>
        <v/>
      </c>
      <c r="Q26" s="94"/>
      <c r="R26" s="159">
        <f t="shared" si="4"/>
        <v>0</v>
      </c>
      <c r="S26" s="154">
        <f t="shared" si="12"/>
        <v>0</v>
      </c>
      <c r="T26" s="159">
        <f t="shared" si="5"/>
        <v>0</v>
      </c>
      <c r="U26" s="159">
        <f t="shared" si="6"/>
        <v>0</v>
      </c>
      <c r="V26" s="160" t="str">
        <f t="shared" si="16"/>
        <v>–</v>
      </c>
      <c r="W26" s="159" t="str">
        <f t="shared" si="14"/>
        <v>–</v>
      </c>
      <c r="X26" s="160" t="str">
        <f t="shared" si="15"/>
        <v>–</v>
      </c>
      <c r="Y26" s="95"/>
      <c r="Z26" s="161" t="str">
        <f t="shared" si="7"/>
        <v>–</v>
      </c>
      <c r="AA26" s="162" t="str">
        <f t="shared" si="8"/>
        <v>–</v>
      </c>
      <c r="AB26" s="162" t="str">
        <f t="shared" si="9"/>
        <v>–</v>
      </c>
      <c r="AC26" s="41"/>
    </row>
    <row r="27" spans="2:29" ht="15.75" customHeight="1">
      <c r="B27" s="163"/>
      <c r="C27" s="164" t="s">
        <v>13</v>
      </c>
      <c r="D27" s="165"/>
      <c r="E27" s="166"/>
      <c r="F27" s="167" t="s">
        <v>13</v>
      </c>
      <c r="G27" s="152">
        <f t="shared" si="10"/>
        <v>0</v>
      </c>
      <c r="H27" s="152">
        <f t="shared" si="0"/>
        <v>0</v>
      </c>
      <c r="I27" s="152">
        <f t="shared" si="1"/>
        <v>0</v>
      </c>
      <c r="J27" s="144"/>
      <c r="K27" s="145"/>
      <c r="L27" s="146" t="s">
        <v>13</v>
      </c>
      <c r="M27" s="147" t="s">
        <v>13</v>
      </c>
      <c r="N27" s="154">
        <f t="shared" si="11"/>
        <v>0</v>
      </c>
      <c r="O27" s="154">
        <f t="shared" si="2"/>
        <v>0</v>
      </c>
      <c r="P27" s="155" t="str">
        <f t="shared" si="3"/>
        <v/>
      </c>
      <c r="Q27" s="94"/>
      <c r="R27" s="159">
        <f t="shared" si="4"/>
        <v>0</v>
      </c>
      <c r="S27" s="154">
        <f t="shared" si="12"/>
        <v>0</v>
      </c>
      <c r="T27" s="159">
        <f t="shared" si="5"/>
        <v>0</v>
      </c>
      <c r="U27" s="159">
        <f t="shared" si="6"/>
        <v>0</v>
      </c>
      <c r="V27" s="160" t="str">
        <f t="shared" si="16"/>
        <v>–</v>
      </c>
      <c r="W27" s="159" t="str">
        <f t="shared" si="14"/>
        <v>–</v>
      </c>
      <c r="X27" s="160" t="str">
        <f t="shared" si="15"/>
        <v>–</v>
      </c>
      <c r="Y27" s="95"/>
      <c r="Z27" s="161" t="str">
        <f t="shared" si="7"/>
        <v>–</v>
      </c>
      <c r="AA27" s="162" t="str">
        <f t="shared" si="8"/>
        <v>–</v>
      </c>
      <c r="AB27" s="162" t="str">
        <f t="shared" si="9"/>
        <v>–</v>
      </c>
      <c r="AC27" s="41"/>
    </row>
    <row r="28" spans="2:29" ht="15.75" customHeight="1">
      <c r="B28" s="163"/>
      <c r="C28" s="164" t="s">
        <v>13</v>
      </c>
      <c r="D28" s="165"/>
      <c r="E28" s="166"/>
      <c r="F28" s="167" t="s">
        <v>13</v>
      </c>
      <c r="G28" s="152">
        <f t="shared" si="10"/>
        <v>0</v>
      </c>
      <c r="H28" s="152">
        <f t="shared" si="0"/>
        <v>0</v>
      </c>
      <c r="I28" s="152">
        <f t="shared" si="1"/>
        <v>0</v>
      </c>
      <c r="J28" s="144"/>
      <c r="K28" s="145"/>
      <c r="L28" s="146" t="s">
        <v>13</v>
      </c>
      <c r="M28" s="147" t="s">
        <v>13</v>
      </c>
      <c r="N28" s="154">
        <f t="shared" si="11"/>
        <v>0</v>
      </c>
      <c r="O28" s="154">
        <f t="shared" si="2"/>
        <v>0</v>
      </c>
      <c r="P28" s="155" t="str">
        <f t="shared" si="3"/>
        <v/>
      </c>
      <c r="Q28" s="94"/>
      <c r="R28" s="159">
        <f t="shared" si="4"/>
        <v>0</v>
      </c>
      <c r="S28" s="154">
        <f t="shared" si="12"/>
        <v>0</v>
      </c>
      <c r="T28" s="159">
        <f t="shared" si="5"/>
        <v>0</v>
      </c>
      <c r="U28" s="159">
        <f t="shared" si="6"/>
        <v>0</v>
      </c>
      <c r="V28" s="160" t="str">
        <f t="shared" si="16"/>
        <v>–</v>
      </c>
      <c r="W28" s="159" t="str">
        <f t="shared" si="14"/>
        <v>–</v>
      </c>
      <c r="X28" s="160" t="str">
        <f t="shared" si="15"/>
        <v>–</v>
      </c>
      <c r="Y28" s="95"/>
      <c r="Z28" s="161" t="str">
        <f t="shared" si="7"/>
        <v>–</v>
      </c>
      <c r="AA28" s="162" t="str">
        <f t="shared" si="8"/>
        <v>–</v>
      </c>
      <c r="AB28" s="162" t="str">
        <f t="shared" si="9"/>
        <v>–</v>
      </c>
      <c r="AC28" s="41"/>
    </row>
    <row r="29" spans="2:29" ht="15.75" customHeight="1">
      <c r="B29" s="163"/>
      <c r="C29" s="164" t="s">
        <v>13</v>
      </c>
      <c r="D29" s="165"/>
      <c r="E29" s="166"/>
      <c r="F29" s="167" t="s">
        <v>13</v>
      </c>
      <c r="G29" s="152">
        <f t="shared" si="10"/>
        <v>0</v>
      </c>
      <c r="H29" s="152">
        <f t="shared" si="0"/>
        <v>0</v>
      </c>
      <c r="I29" s="152">
        <f t="shared" si="1"/>
        <v>0</v>
      </c>
      <c r="J29" s="144"/>
      <c r="K29" s="145"/>
      <c r="L29" s="146" t="s">
        <v>13</v>
      </c>
      <c r="M29" s="147" t="s">
        <v>13</v>
      </c>
      <c r="N29" s="154">
        <f t="shared" si="11"/>
        <v>0</v>
      </c>
      <c r="O29" s="154">
        <f t="shared" si="2"/>
        <v>0</v>
      </c>
      <c r="P29" s="155" t="str">
        <f t="shared" si="3"/>
        <v/>
      </c>
      <c r="Q29" s="94"/>
      <c r="R29" s="159">
        <f t="shared" si="4"/>
        <v>0</v>
      </c>
      <c r="S29" s="154">
        <f t="shared" si="12"/>
        <v>0</v>
      </c>
      <c r="T29" s="159">
        <f t="shared" si="5"/>
        <v>0</v>
      </c>
      <c r="U29" s="159">
        <f t="shared" si="6"/>
        <v>0</v>
      </c>
      <c r="V29" s="160" t="str">
        <f t="shared" si="16"/>
        <v>–</v>
      </c>
      <c r="W29" s="159" t="str">
        <f t="shared" si="14"/>
        <v>–</v>
      </c>
      <c r="X29" s="160" t="str">
        <f t="shared" si="15"/>
        <v>–</v>
      </c>
      <c r="Y29" s="95"/>
      <c r="Z29" s="161" t="str">
        <f t="shared" si="7"/>
        <v>–</v>
      </c>
      <c r="AA29" s="162" t="str">
        <f t="shared" si="8"/>
        <v>–</v>
      </c>
      <c r="AB29" s="162" t="str">
        <f t="shared" si="9"/>
        <v>–</v>
      </c>
      <c r="AC29" s="41"/>
    </row>
    <row r="30" spans="2:29" ht="15.75" customHeight="1">
      <c r="B30" s="163"/>
      <c r="C30" s="164" t="s">
        <v>13</v>
      </c>
      <c r="D30" s="165"/>
      <c r="E30" s="166"/>
      <c r="F30" s="167" t="s">
        <v>13</v>
      </c>
      <c r="G30" s="152">
        <f t="shared" si="10"/>
        <v>0</v>
      </c>
      <c r="H30" s="152">
        <f t="shared" si="0"/>
        <v>0</v>
      </c>
      <c r="I30" s="152">
        <f t="shared" si="1"/>
        <v>0</v>
      </c>
      <c r="J30" s="144"/>
      <c r="K30" s="145"/>
      <c r="L30" s="146" t="s">
        <v>13</v>
      </c>
      <c r="M30" s="147" t="s">
        <v>13</v>
      </c>
      <c r="N30" s="154">
        <f t="shared" si="11"/>
        <v>0</v>
      </c>
      <c r="O30" s="154">
        <f t="shared" si="2"/>
        <v>0</v>
      </c>
      <c r="P30" s="155" t="str">
        <f t="shared" si="3"/>
        <v/>
      </c>
      <c r="Q30" s="94"/>
      <c r="R30" s="159">
        <f t="shared" si="4"/>
        <v>0</v>
      </c>
      <c r="S30" s="154">
        <f t="shared" si="12"/>
        <v>0</v>
      </c>
      <c r="T30" s="159">
        <f t="shared" si="5"/>
        <v>0</v>
      </c>
      <c r="U30" s="159">
        <f t="shared" si="6"/>
        <v>0</v>
      </c>
      <c r="V30" s="160" t="str">
        <f t="shared" si="16"/>
        <v>–</v>
      </c>
      <c r="W30" s="159" t="str">
        <f t="shared" si="14"/>
        <v>–</v>
      </c>
      <c r="X30" s="160" t="str">
        <f t="shared" si="15"/>
        <v>–</v>
      </c>
      <c r="Y30" s="95"/>
      <c r="Z30" s="161" t="str">
        <f t="shared" si="7"/>
        <v>–</v>
      </c>
      <c r="AA30" s="162" t="str">
        <f t="shared" si="8"/>
        <v>–</v>
      </c>
      <c r="AB30" s="162" t="str">
        <f t="shared" si="9"/>
        <v>–</v>
      </c>
      <c r="AC30" s="41"/>
    </row>
    <row r="31" spans="2:29" ht="15.75" customHeight="1">
      <c r="B31" s="163"/>
      <c r="C31" s="164" t="s">
        <v>13</v>
      </c>
      <c r="D31" s="165"/>
      <c r="E31" s="166"/>
      <c r="F31" s="167" t="s">
        <v>13</v>
      </c>
      <c r="G31" s="152">
        <f t="shared" si="10"/>
        <v>0</v>
      </c>
      <c r="H31" s="152">
        <f t="shared" si="0"/>
        <v>0</v>
      </c>
      <c r="I31" s="152">
        <f t="shared" si="1"/>
        <v>0</v>
      </c>
      <c r="J31" s="144"/>
      <c r="K31" s="145"/>
      <c r="L31" s="146" t="s">
        <v>13</v>
      </c>
      <c r="M31" s="147" t="s">
        <v>13</v>
      </c>
      <c r="N31" s="154">
        <f t="shared" si="11"/>
        <v>0</v>
      </c>
      <c r="O31" s="154">
        <f t="shared" si="2"/>
        <v>0</v>
      </c>
      <c r="P31" s="155" t="str">
        <f t="shared" si="3"/>
        <v/>
      </c>
      <c r="Q31" s="94"/>
      <c r="R31" s="159">
        <f t="shared" si="4"/>
        <v>0</v>
      </c>
      <c r="S31" s="154">
        <f t="shared" si="12"/>
        <v>0</v>
      </c>
      <c r="T31" s="159">
        <f t="shared" si="5"/>
        <v>0</v>
      </c>
      <c r="U31" s="159">
        <f t="shared" si="6"/>
        <v>0</v>
      </c>
      <c r="V31" s="160" t="str">
        <f t="shared" si="16"/>
        <v>–</v>
      </c>
      <c r="W31" s="159" t="str">
        <f t="shared" si="14"/>
        <v>–</v>
      </c>
      <c r="X31" s="160" t="str">
        <f t="shared" si="15"/>
        <v>–</v>
      </c>
      <c r="Y31" s="95"/>
      <c r="Z31" s="161" t="str">
        <f t="shared" si="7"/>
        <v>–</v>
      </c>
      <c r="AA31" s="162" t="str">
        <f t="shared" si="8"/>
        <v>–</v>
      </c>
      <c r="AB31" s="162" t="str">
        <f t="shared" si="9"/>
        <v>–</v>
      </c>
      <c r="AC31" s="41"/>
    </row>
    <row r="32" spans="2:29" ht="15.75" customHeight="1">
      <c r="B32" s="163"/>
      <c r="C32" s="164" t="s">
        <v>13</v>
      </c>
      <c r="D32" s="165"/>
      <c r="E32" s="166"/>
      <c r="F32" s="167" t="s">
        <v>13</v>
      </c>
      <c r="G32" s="152">
        <f t="shared" si="10"/>
        <v>0</v>
      </c>
      <c r="H32" s="152">
        <f t="shared" si="0"/>
        <v>0</v>
      </c>
      <c r="I32" s="152">
        <f t="shared" si="1"/>
        <v>0</v>
      </c>
      <c r="J32" s="144"/>
      <c r="K32" s="145"/>
      <c r="L32" s="146" t="s">
        <v>13</v>
      </c>
      <c r="M32" s="147" t="s">
        <v>13</v>
      </c>
      <c r="N32" s="154">
        <f t="shared" si="11"/>
        <v>0</v>
      </c>
      <c r="O32" s="154">
        <f t="shared" si="2"/>
        <v>0</v>
      </c>
      <c r="P32" s="155" t="str">
        <f t="shared" si="3"/>
        <v/>
      </c>
      <c r="Q32" s="94"/>
      <c r="R32" s="159">
        <f t="shared" si="4"/>
        <v>0</v>
      </c>
      <c r="S32" s="154">
        <f t="shared" si="12"/>
        <v>0</v>
      </c>
      <c r="T32" s="159">
        <f t="shared" si="5"/>
        <v>0</v>
      </c>
      <c r="U32" s="159">
        <f t="shared" si="6"/>
        <v>0</v>
      </c>
      <c r="V32" s="160" t="str">
        <f t="shared" si="16"/>
        <v>–</v>
      </c>
      <c r="W32" s="159" t="str">
        <f t="shared" si="14"/>
        <v>–</v>
      </c>
      <c r="X32" s="160" t="str">
        <f t="shared" si="15"/>
        <v>–</v>
      </c>
      <c r="Y32" s="95"/>
      <c r="Z32" s="161" t="str">
        <f t="shared" si="7"/>
        <v>–</v>
      </c>
      <c r="AA32" s="162" t="str">
        <f t="shared" si="8"/>
        <v>–</v>
      </c>
      <c r="AB32" s="162" t="str">
        <f t="shared" si="9"/>
        <v>–</v>
      </c>
      <c r="AC32" s="41"/>
    </row>
    <row r="33" spans="2:29" ht="15.75" customHeight="1">
      <c r="B33" s="163"/>
      <c r="C33" s="164" t="s">
        <v>13</v>
      </c>
      <c r="D33" s="165"/>
      <c r="E33" s="166"/>
      <c r="F33" s="167" t="s">
        <v>13</v>
      </c>
      <c r="G33" s="152">
        <f t="shared" si="10"/>
        <v>0</v>
      </c>
      <c r="H33" s="152">
        <f t="shared" si="0"/>
        <v>0</v>
      </c>
      <c r="I33" s="152">
        <f t="shared" si="1"/>
        <v>0</v>
      </c>
      <c r="J33" s="144"/>
      <c r="K33" s="145"/>
      <c r="L33" s="146" t="s">
        <v>13</v>
      </c>
      <c r="M33" s="147" t="s">
        <v>13</v>
      </c>
      <c r="N33" s="154">
        <f t="shared" si="11"/>
        <v>0</v>
      </c>
      <c r="O33" s="154">
        <f t="shared" si="2"/>
        <v>0</v>
      </c>
      <c r="P33" s="155" t="str">
        <f t="shared" si="3"/>
        <v/>
      </c>
      <c r="Q33" s="94"/>
      <c r="R33" s="159">
        <f t="shared" si="4"/>
        <v>0</v>
      </c>
      <c r="S33" s="154">
        <f t="shared" si="12"/>
        <v>0</v>
      </c>
      <c r="T33" s="159">
        <f t="shared" si="5"/>
        <v>0</v>
      </c>
      <c r="U33" s="159">
        <f t="shared" si="6"/>
        <v>0</v>
      </c>
      <c r="V33" s="160" t="str">
        <f t="shared" si="16"/>
        <v>–</v>
      </c>
      <c r="W33" s="159" t="str">
        <f t="shared" si="14"/>
        <v>–</v>
      </c>
      <c r="X33" s="160" t="str">
        <f t="shared" si="15"/>
        <v>–</v>
      </c>
      <c r="Y33" s="95"/>
      <c r="Z33" s="161" t="str">
        <f t="shared" si="7"/>
        <v>–</v>
      </c>
      <c r="AA33" s="162" t="str">
        <f t="shared" si="8"/>
        <v>–</v>
      </c>
      <c r="AB33" s="162" t="str">
        <f t="shared" si="9"/>
        <v>–</v>
      </c>
      <c r="AC33" s="41"/>
    </row>
    <row r="34" spans="2:29" s="94" customFormat="1" ht="15.75" customHeight="1">
      <c r="B34" s="163"/>
      <c r="C34" s="164" t="s">
        <v>13</v>
      </c>
      <c r="D34" s="165"/>
      <c r="E34" s="166"/>
      <c r="F34" s="167" t="s">
        <v>13</v>
      </c>
      <c r="G34" s="152">
        <f t="shared" si="10"/>
        <v>0</v>
      </c>
      <c r="H34" s="152">
        <f t="shared" si="0"/>
        <v>0</v>
      </c>
      <c r="I34" s="152">
        <f t="shared" si="1"/>
        <v>0</v>
      </c>
      <c r="J34" s="144"/>
      <c r="K34" s="145"/>
      <c r="L34" s="146" t="s">
        <v>13</v>
      </c>
      <c r="M34" s="147" t="s">
        <v>13</v>
      </c>
      <c r="N34" s="154">
        <f t="shared" si="11"/>
        <v>0</v>
      </c>
      <c r="O34" s="154">
        <f t="shared" si="2"/>
        <v>0</v>
      </c>
      <c r="P34" s="155" t="str">
        <f t="shared" si="3"/>
        <v/>
      </c>
      <c r="R34" s="159">
        <f t="shared" si="4"/>
        <v>0</v>
      </c>
      <c r="S34" s="154">
        <f t="shared" si="12"/>
        <v>0</v>
      </c>
      <c r="T34" s="159">
        <f t="shared" si="5"/>
        <v>0</v>
      </c>
      <c r="U34" s="159">
        <f t="shared" si="6"/>
        <v>0</v>
      </c>
      <c r="V34" s="160" t="str">
        <f t="shared" si="16"/>
        <v>–</v>
      </c>
      <c r="W34" s="159" t="str">
        <f t="shared" si="14"/>
        <v>–</v>
      </c>
      <c r="X34" s="160" t="str">
        <f t="shared" si="15"/>
        <v>–</v>
      </c>
      <c r="Y34" s="95"/>
      <c r="Z34" s="161" t="str">
        <f t="shared" si="7"/>
        <v>–</v>
      </c>
      <c r="AA34" s="162" t="str">
        <f t="shared" si="8"/>
        <v>–</v>
      </c>
      <c r="AB34" s="162" t="str">
        <f t="shared" si="9"/>
        <v>–</v>
      </c>
      <c r="AC34" s="54"/>
    </row>
    <row r="35" spans="2:29" s="91" customFormat="1" ht="15.75" customHeight="1">
      <c r="B35" s="163"/>
      <c r="C35" s="164" t="s">
        <v>13</v>
      </c>
      <c r="D35" s="165"/>
      <c r="E35" s="166"/>
      <c r="F35" s="167" t="s">
        <v>13</v>
      </c>
      <c r="G35" s="152">
        <f t="shared" si="10"/>
        <v>0</v>
      </c>
      <c r="H35" s="152">
        <f t="shared" si="0"/>
        <v>0</v>
      </c>
      <c r="I35" s="152">
        <f t="shared" si="1"/>
        <v>0</v>
      </c>
      <c r="J35" s="144"/>
      <c r="K35" s="145"/>
      <c r="L35" s="146" t="s">
        <v>13</v>
      </c>
      <c r="M35" s="147" t="s">
        <v>13</v>
      </c>
      <c r="N35" s="154">
        <f t="shared" si="11"/>
        <v>0</v>
      </c>
      <c r="O35" s="154">
        <f t="shared" si="2"/>
        <v>0</v>
      </c>
      <c r="P35" s="155" t="str">
        <f t="shared" si="3"/>
        <v/>
      </c>
      <c r="Q35" s="94"/>
      <c r="R35" s="159">
        <f t="shared" si="4"/>
        <v>0</v>
      </c>
      <c r="S35" s="154">
        <f t="shared" si="12"/>
        <v>0</v>
      </c>
      <c r="T35" s="159">
        <f t="shared" si="5"/>
        <v>0</v>
      </c>
      <c r="U35" s="159">
        <f t="shared" si="6"/>
        <v>0</v>
      </c>
      <c r="V35" s="160" t="str">
        <f t="shared" si="16"/>
        <v>–</v>
      </c>
      <c r="W35" s="159" t="str">
        <f t="shared" si="14"/>
        <v>–</v>
      </c>
      <c r="X35" s="160" t="str">
        <f t="shared" si="15"/>
        <v>–</v>
      </c>
      <c r="Y35" s="95"/>
      <c r="Z35" s="161" t="str">
        <f t="shared" si="7"/>
        <v>–</v>
      </c>
      <c r="AA35" s="162" t="str">
        <f t="shared" si="8"/>
        <v>–</v>
      </c>
      <c r="AB35" s="162" t="str">
        <f t="shared" si="9"/>
        <v>–</v>
      </c>
      <c r="AC35" s="92"/>
    </row>
    <row r="36" spans="2:29" s="91" customFormat="1" ht="15.75" customHeight="1">
      <c r="B36" s="163"/>
      <c r="C36" s="164" t="s">
        <v>13</v>
      </c>
      <c r="D36" s="165"/>
      <c r="E36" s="166"/>
      <c r="F36" s="167" t="s">
        <v>13</v>
      </c>
      <c r="G36" s="152">
        <f t="shared" si="10"/>
        <v>0</v>
      </c>
      <c r="H36" s="152">
        <f t="shared" si="0"/>
        <v>0</v>
      </c>
      <c r="I36" s="152">
        <f t="shared" si="1"/>
        <v>0</v>
      </c>
      <c r="J36" s="144"/>
      <c r="K36" s="145"/>
      <c r="L36" s="146" t="s">
        <v>13</v>
      </c>
      <c r="M36" s="147" t="s">
        <v>13</v>
      </c>
      <c r="N36" s="154">
        <f t="shared" si="11"/>
        <v>0</v>
      </c>
      <c r="O36" s="154">
        <f t="shared" si="2"/>
        <v>0</v>
      </c>
      <c r="P36" s="155" t="str">
        <f t="shared" si="3"/>
        <v/>
      </c>
      <c r="Q36" s="94"/>
      <c r="R36" s="159">
        <f t="shared" si="4"/>
        <v>0</v>
      </c>
      <c r="S36" s="154">
        <f t="shared" si="12"/>
        <v>0</v>
      </c>
      <c r="T36" s="159">
        <f t="shared" si="5"/>
        <v>0</v>
      </c>
      <c r="U36" s="159">
        <f t="shared" si="6"/>
        <v>0</v>
      </c>
      <c r="V36" s="160" t="str">
        <f t="shared" si="16"/>
        <v>–</v>
      </c>
      <c r="W36" s="159" t="str">
        <f t="shared" si="14"/>
        <v>–</v>
      </c>
      <c r="X36" s="160" t="str">
        <f t="shared" si="15"/>
        <v>–</v>
      </c>
      <c r="Y36" s="95"/>
      <c r="Z36" s="161" t="str">
        <f t="shared" si="7"/>
        <v>–</v>
      </c>
      <c r="AA36" s="162" t="str">
        <f t="shared" si="8"/>
        <v>–</v>
      </c>
      <c r="AB36" s="162" t="str">
        <f t="shared" si="9"/>
        <v>–</v>
      </c>
      <c r="AC36" s="92"/>
    </row>
    <row r="37" spans="2:29" s="91" customFormat="1" ht="15.75" customHeight="1">
      <c r="B37" s="163"/>
      <c r="C37" s="164" t="s">
        <v>13</v>
      </c>
      <c r="D37" s="165"/>
      <c r="E37" s="166"/>
      <c r="F37" s="167" t="s">
        <v>13</v>
      </c>
      <c r="G37" s="152">
        <f t="shared" si="10"/>
        <v>0</v>
      </c>
      <c r="H37" s="152">
        <f t="shared" si="0"/>
        <v>0</v>
      </c>
      <c r="I37" s="152">
        <f t="shared" si="1"/>
        <v>0</v>
      </c>
      <c r="J37" s="144"/>
      <c r="K37" s="145"/>
      <c r="L37" s="146" t="s">
        <v>13</v>
      </c>
      <c r="M37" s="147" t="s">
        <v>13</v>
      </c>
      <c r="N37" s="154">
        <f t="shared" si="11"/>
        <v>0</v>
      </c>
      <c r="O37" s="154">
        <f t="shared" si="2"/>
        <v>0</v>
      </c>
      <c r="P37" s="155" t="str">
        <f t="shared" si="3"/>
        <v/>
      </c>
      <c r="Q37" s="94"/>
      <c r="R37" s="159">
        <f t="shared" si="4"/>
        <v>0</v>
      </c>
      <c r="S37" s="154">
        <f t="shared" si="12"/>
        <v>0</v>
      </c>
      <c r="T37" s="159">
        <f t="shared" si="5"/>
        <v>0</v>
      </c>
      <c r="U37" s="159">
        <f t="shared" si="6"/>
        <v>0</v>
      </c>
      <c r="V37" s="160" t="str">
        <f t="shared" si="16"/>
        <v>–</v>
      </c>
      <c r="W37" s="159" t="str">
        <f t="shared" si="14"/>
        <v>–</v>
      </c>
      <c r="X37" s="160" t="str">
        <f t="shared" si="15"/>
        <v>–</v>
      </c>
      <c r="Y37" s="95"/>
      <c r="Z37" s="161" t="str">
        <f t="shared" si="7"/>
        <v>–</v>
      </c>
      <c r="AA37" s="162" t="str">
        <f t="shared" si="8"/>
        <v>–</v>
      </c>
      <c r="AB37" s="162" t="str">
        <f t="shared" si="9"/>
        <v>–</v>
      </c>
      <c r="AC37" s="92"/>
    </row>
    <row r="38" spans="2:29" s="91" customFormat="1" ht="15.75" customHeight="1">
      <c r="B38" s="163"/>
      <c r="C38" s="164" t="s">
        <v>13</v>
      </c>
      <c r="D38" s="165"/>
      <c r="E38" s="166"/>
      <c r="F38" s="167" t="s">
        <v>13</v>
      </c>
      <c r="G38" s="152">
        <f t="shared" si="10"/>
        <v>0</v>
      </c>
      <c r="H38" s="152">
        <f t="shared" si="0"/>
        <v>0</v>
      </c>
      <c r="I38" s="152">
        <f t="shared" si="1"/>
        <v>0</v>
      </c>
      <c r="J38" s="144"/>
      <c r="K38" s="145"/>
      <c r="L38" s="146" t="s">
        <v>13</v>
      </c>
      <c r="M38" s="147" t="s">
        <v>13</v>
      </c>
      <c r="N38" s="154">
        <f t="shared" si="11"/>
        <v>0</v>
      </c>
      <c r="O38" s="154">
        <f t="shared" si="2"/>
        <v>0</v>
      </c>
      <c r="P38" s="155" t="str">
        <f t="shared" si="3"/>
        <v/>
      </c>
      <c r="Q38" s="94"/>
      <c r="R38" s="159">
        <f t="shared" si="4"/>
        <v>0</v>
      </c>
      <c r="S38" s="154">
        <f t="shared" si="12"/>
        <v>0</v>
      </c>
      <c r="T38" s="159">
        <f t="shared" si="5"/>
        <v>0</v>
      </c>
      <c r="U38" s="159">
        <f t="shared" si="6"/>
        <v>0</v>
      </c>
      <c r="V38" s="160" t="str">
        <f t="shared" si="16"/>
        <v>–</v>
      </c>
      <c r="W38" s="159" t="str">
        <f t="shared" si="14"/>
        <v>–</v>
      </c>
      <c r="X38" s="160" t="str">
        <f t="shared" si="15"/>
        <v>–</v>
      </c>
      <c r="Y38" s="95"/>
      <c r="Z38" s="161" t="str">
        <f t="shared" si="7"/>
        <v>–</v>
      </c>
      <c r="AA38" s="162" t="str">
        <f t="shared" si="8"/>
        <v>–</v>
      </c>
      <c r="AB38" s="162" t="str">
        <f t="shared" si="9"/>
        <v>–</v>
      </c>
      <c r="AC38" s="92"/>
    </row>
    <row r="39" spans="2:29" s="91" customFormat="1" ht="15.75" customHeight="1">
      <c r="B39" s="163"/>
      <c r="C39" s="164" t="s">
        <v>13</v>
      </c>
      <c r="D39" s="165"/>
      <c r="E39" s="166"/>
      <c r="F39" s="167" t="s">
        <v>13</v>
      </c>
      <c r="G39" s="152">
        <f t="shared" si="10"/>
        <v>0</v>
      </c>
      <c r="H39" s="152">
        <f t="shared" si="0"/>
        <v>0</v>
      </c>
      <c r="I39" s="152">
        <f t="shared" si="1"/>
        <v>0</v>
      </c>
      <c r="J39" s="144"/>
      <c r="K39" s="145"/>
      <c r="L39" s="146" t="s">
        <v>13</v>
      </c>
      <c r="M39" s="147" t="s">
        <v>13</v>
      </c>
      <c r="N39" s="154">
        <f t="shared" si="11"/>
        <v>0</v>
      </c>
      <c r="O39" s="154">
        <f t="shared" si="2"/>
        <v>0</v>
      </c>
      <c r="P39" s="155" t="str">
        <f t="shared" si="3"/>
        <v/>
      </c>
      <c r="Q39" s="94"/>
      <c r="R39" s="159">
        <f t="shared" si="4"/>
        <v>0</v>
      </c>
      <c r="S39" s="154">
        <f t="shared" si="12"/>
        <v>0</v>
      </c>
      <c r="T39" s="159">
        <f t="shared" si="5"/>
        <v>0</v>
      </c>
      <c r="U39" s="159">
        <f t="shared" si="6"/>
        <v>0</v>
      </c>
      <c r="V39" s="160" t="str">
        <f t="shared" si="16"/>
        <v>–</v>
      </c>
      <c r="W39" s="159" t="str">
        <f t="shared" si="14"/>
        <v>–</v>
      </c>
      <c r="X39" s="160" t="str">
        <f t="shared" si="15"/>
        <v>–</v>
      </c>
      <c r="Y39" s="95"/>
      <c r="Z39" s="161" t="str">
        <f t="shared" si="7"/>
        <v>–</v>
      </c>
      <c r="AA39" s="162" t="str">
        <f t="shared" si="8"/>
        <v>–</v>
      </c>
      <c r="AB39" s="162" t="str">
        <f t="shared" si="9"/>
        <v>–</v>
      </c>
      <c r="AC39" s="92"/>
    </row>
    <row r="40" spans="2:29" ht="15.75" customHeight="1">
      <c r="B40" s="163"/>
      <c r="C40" s="164" t="s">
        <v>13</v>
      </c>
      <c r="D40" s="165"/>
      <c r="E40" s="166"/>
      <c r="F40" s="167" t="s">
        <v>13</v>
      </c>
      <c r="G40" s="152">
        <f t="shared" si="10"/>
        <v>0</v>
      </c>
      <c r="H40" s="152">
        <f t="shared" si="0"/>
        <v>0</v>
      </c>
      <c r="I40" s="152">
        <f t="shared" si="1"/>
        <v>0</v>
      </c>
      <c r="J40" s="144"/>
      <c r="K40" s="145"/>
      <c r="L40" s="146" t="s">
        <v>13</v>
      </c>
      <c r="M40" s="147" t="s">
        <v>13</v>
      </c>
      <c r="N40" s="154">
        <f t="shared" si="11"/>
        <v>0</v>
      </c>
      <c r="O40" s="154">
        <f t="shared" si="2"/>
        <v>0</v>
      </c>
      <c r="P40" s="155" t="str">
        <f t="shared" si="3"/>
        <v/>
      </c>
      <c r="Q40" s="94"/>
      <c r="R40" s="159">
        <f t="shared" si="4"/>
        <v>0</v>
      </c>
      <c r="S40" s="154">
        <f t="shared" si="12"/>
        <v>0</v>
      </c>
      <c r="T40" s="159">
        <f t="shared" si="5"/>
        <v>0</v>
      </c>
      <c r="U40" s="159">
        <f t="shared" si="6"/>
        <v>0</v>
      </c>
      <c r="V40" s="160" t="str">
        <f t="shared" si="16"/>
        <v>–</v>
      </c>
      <c r="W40" s="159" t="str">
        <f t="shared" si="14"/>
        <v>–</v>
      </c>
      <c r="X40" s="160" t="str">
        <f t="shared" si="15"/>
        <v>–</v>
      </c>
      <c r="Y40" s="95"/>
      <c r="Z40" s="161" t="str">
        <f t="shared" si="7"/>
        <v>–</v>
      </c>
      <c r="AA40" s="162" t="str">
        <f t="shared" si="8"/>
        <v>–</v>
      </c>
      <c r="AB40" s="162" t="str">
        <f t="shared" si="9"/>
        <v>–</v>
      </c>
      <c r="AC40" s="41"/>
    </row>
    <row r="41" spans="2:29" ht="15.75" hidden="1" customHeight="1">
      <c r="B41" s="163"/>
      <c r="C41" s="164" t="s">
        <v>13</v>
      </c>
      <c r="D41" s="165"/>
      <c r="E41" s="166"/>
      <c r="F41" s="167" t="s">
        <v>13</v>
      </c>
      <c r="G41" s="152">
        <f t="shared" si="10"/>
        <v>0</v>
      </c>
      <c r="H41" s="152">
        <f t="shared" si="0"/>
        <v>0</v>
      </c>
      <c r="I41" s="152">
        <f t="shared" si="1"/>
        <v>0</v>
      </c>
      <c r="J41" s="144"/>
      <c r="K41" s="145"/>
      <c r="L41" s="146" t="s">
        <v>13</v>
      </c>
      <c r="M41" s="147" t="s">
        <v>13</v>
      </c>
      <c r="N41" s="154">
        <f t="shared" si="11"/>
        <v>0</v>
      </c>
      <c r="O41" s="154">
        <f t="shared" si="2"/>
        <v>0</v>
      </c>
      <c r="P41" s="155" t="str">
        <f t="shared" si="3"/>
        <v/>
      </c>
      <c r="Q41" s="94"/>
      <c r="R41" s="159">
        <f t="shared" si="4"/>
        <v>0</v>
      </c>
      <c r="S41" s="154">
        <f t="shared" ref="S41:S58" si="17">G41*H41*I41*J41+(8760-G41*H41*I41)*K41</f>
        <v>0</v>
      </c>
      <c r="T41" s="159">
        <f t="shared" si="5"/>
        <v>0</v>
      </c>
      <c r="U41" s="159">
        <f t="shared" si="6"/>
        <v>0</v>
      </c>
      <c r="V41" s="160" t="str">
        <f t="shared" si="16"/>
        <v>–</v>
      </c>
      <c r="W41" s="159" t="str">
        <f t="shared" si="14"/>
        <v>–</v>
      </c>
      <c r="X41" s="160" t="str">
        <f t="shared" si="15"/>
        <v>–</v>
      </c>
      <c r="Y41" s="95"/>
      <c r="Z41" s="161" t="str">
        <f t="shared" si="7"/>
        <v>–</v>
      </c>
      <c r="AA41" s="162" t="str">
        <f t="shared" si="8"/>
        <v>–</v>
      </c>
      <c r="AB41" s="162" t="str">
        <f t="shared" si="9"/>
        <v>–</v>
      </c>
      <c r="AC41" s="41"/>
    </row>
    <row r="42" spans="2:29" ht="15.75" hidden="1" customHeight="1">
      <c r="B42" s="163"/>
      <c r="C42" s="164" t="s">
        <v>13</v>
      </c>
      <c r="D42" s="165"/>
      <c r="E42" s="166"/>
      <c r="F42" s="167" t="s">
        <v>13</v>
      </c>
      <c r="G42" s="152">
        <f t="shared" si="10"/>
        <v>0</v>
      </c>
      <c r="H42" s="152">
        <f t="shared" si="0"/>
        <v>0</v>
      </c>
      <c r="I42" s="152">
        <f t="shared" si="1"/>
        <v>0</v>
      </c>
      <c r="J42" s="144"/>
      <c r="K42" s="145"/>
      <c r="L42" s="146" t="s">
        <v>13</v>
      </c>
      <c r="M42" s="147" t="s">
        <v>13</v>
      </c>
      <c r="N42" s="154">
        <f t="shared" si="11"/>
        <v>0</v>
      </c>
      <c r="O42" s="154">
        <f t="shared" si="2"/>
        <v>0</v>
      </c>
      <c r="P42" s="155" t="str">
        <f t="shared" si="3"/>
        <v/>
      </c>
      <c r="Q42" s="94"/>
      <c r="R42" s="159">
        <f t="shared" si="4"/>
        <v>0</v>
      </c>
      <c r="S42" s="154">
        <f t="shared" si="17"/>
        <v>0</v>
      </c>
      <c r="T42" s="159">
        <f t="shared" si="5"/>
        <v>0</v>
      </c>
      <c r="U42" s="159">
        <f t="shared" si="6"/>
        <v>0</v>
      </c>
      <c r="V42" s="160" t="str">
        <f t="shared" si="16"/>
        <v>–</v>
      </c>
      <c r="W42" s="159" t="str">
        <f t="shared" si="14"/>
        <v>–</v>
      </c>
      <c r="X42" s="160" t="str">
        <f t="shared" si="15"/>
        <v>–</v>
      </c>
      <c r="Y42" s="95"/>
      <c r="Z42" s="161" t="str">
        <f t="shared" si="7"/>
        <v>–</v>
      </c>
      <c r="AA42" s="162" t="str">
        <f t="shared" si="8"/>
        <v>–</v>
      </c>
      <c r="AB42" s="162" t="str">
        <f t="shared" si="9"/>
        <v>–</v>
      </c>
      <c r="AC42" s="41"/>
    </row>
    <row r="43" spans="2:29" ht="15.75" hidden="1" customHeight="1">
      <c r="B43" s="163"/>
      <c r="C43" s="164" t="s">
        <v>13</v>
      </c>
      <c r="D43" s="165"/>
      <c r="E43" s="166"/>
      <c r="F43" s="167" t="s">
        <v>13</v>
      </c>
      <c r="G43" s="152">
        <f t="shared" si="10"/>
        <v>0</v>
      </c>
      <c r="H43" s="152">
        <f t="shared" si="0"/>
        <v>0</v>
      </c>
      <c r="I43" s="152">
        <f t="shared" si="1"/>
        <v>0</v>
      </c>
      <c r="J43" s="144"/>
      <c r="K43" s="145"/>
      <c r="L43" s="146" t="s">
        <v>13</v>
      </c>
      <c r="M43" s="147" t="s">
        <v>13</v>
      </c>
      <c r="N43" s="154">
        <f t="shared" si="11"/>
        <v>0</v>
      </c>
      <c r="O43" s="154">
        <f t="shared" si="2"/>
        <v>0</v>
      </c>
      <c r="P43" s="155" t="str">
        <f t="shared" si="3"/>
        <v/>
      </c>
      <c r="Q43" s="94"/>
      <c r="R43" s="159">
        <f t="shared" si="4"/>
        <v>0</v>
      </c>
      <c r="S43" s="154">
        <f t="shared" si="17"/>
        <v>0</v>
      </c>
      <c r="T43" s="159">
        <f t="shared" si="5"/>
        <v>0</v>
      </c>
      <c r="U43" s="159">
        <f t="shared" si="6"/>
        <v>0</v>
      </c>
      <c r="V43" s="160" t="str">
        <f t="shared" si="16"/>
        <v>–</v>
      </c>
      <c r="W43" s="159" t="str">
        <f t="shared" si="14"/>
        <v>–</v>
      </c>
      <c r="X43" s="160" t="str">
        <f t="shared" si="15"/>
        <v>–</v>
      </c>
      <c r="Y43" s="95"/>
      <c r="Z43" s="161" t="str">
        <f t="shared" si="7"/>
        <v>–</v>
      </c>
      <c r="AA43" s="162" t="str">
        <f t="shared" si="8"/>
        <v>–</v>
      </c>
      <c r="AB43" s="162" t="str">
        <f t="shared" si="9"/>
        <v>–</v>
      </c>
      <c r="AC43" s="41"/>
    </row>
    <row r="44" spans="2:29" ht="15.75" hidden="1" customHeight="1">
      <c r="B44" s="163"/>
      <c r="C44" s="164" t="s">
        <v>13</v>
      </c>
      <c r="D44" s="165"/>
      <c r="E44" s="166"/>
      <c r="F44" s="167" t="s">
        <v>13</v>
      </c>
      <c r="G44" s="152">
        <f t="shared" si="10"/>
        <v>0</v>
      </c>
      <c r="H44" s="152">
        <f t="shared" si="0"/>
        <v>0</v>
      </c>
      <c r="I44" s="152">
        <f t="shared" si="1"/>
        <v>0</v>
      </c>
      <c r="J44" s="144"/>
      <c r="K44" s="145"/>
      <c r="L44" s="146" t="s">
        <v>13</v>
      </c>
      <c r="M44" s="147" t="s">
        <v>13</v>
      </c>
      <c r="N44" s="154">
        <f t="shared" si="11"/>
        <v>0</v>
      </c>
      <c r="O44" s="154">
        <f t="shared" si="2"/>
        <v>0</v>
      </c>
      <c r="P44" s="155" t="str">
        <f t="shared" si="3"/>
        <v/>
      </c>
      <c r="Q44" s="94"/>
      <c r="R44" s="159">
        <f t="shared" si="4"/>
        <v>0</v>
      </c>
      <c r="S44" s="154">
        <f t="shared" si="17"/>
        <v>0</v>
      </c>
      <c r="T44" s="159">
        <f t="shared" si="5"/>
        <v>0</v>
      </c>
      <c r="U44" s="159">
        <f t="shared" si="6"/>
        <v>0</v>
      </c>
      <c r="V44" s="160" t="str">
        <f t="shared" si="16"/>
        <v>–</v>
      </c>
      <c r="W44" s="159" t="str">
        <f t="shared" si="14"/>
        <v>–</v>
      </c>
      <c r="X44" s="160" t="str">
        <f t="shared" si="15"/>
        <v>–</v>
      </c>
      <c r="Y44" s="95"/>
      <c r="Z44" s="161" t="str">
        <f t="shared" si="7"/>
        <v>–</v>
      </c>
      <c r="AA44" s="162" t="str">
        <f t="shared" si="8"/>
        <v>–</v>
      </c>
      <c r="AB44" s="162" t="str">
        <f t="shared" si="9"/>
        <v>–</v>
      </c>
      <c r="AC44" s="41"/>
    </row>
    <row r="45" spans="2:29" ht="15.75" hidden="1" customHeight="1">
      <c r="B45" s="163"/>
      <c r="C45" s="164" t="s">
        <v>13</v>
      </c>
      <c r="D45" s="165"/>
      <c r="E45" s="166"/>
      <c r="F45" s="167" t="s">
        <v>13</v>
      </c>
      <c r="G45" s="152">
        <f t="shared" si="10"/>
        <v>0</v>
      </c>
      <c r="H45" s="152">
        <f t="shared" si="0"/>
        <v>0</v>
      </c>
      <c r="I45" s="152">
        <f t="shared" si="1"/>
        <v>0</v>
      </c>
      <c r="J45" s="144"/>
      <c r="K45" s="145"/>
      <c r="L45" s="146" t="s">
        <v>13</v>
      </c>
      <c r="M45" s="147" t="s">
        <v>13</v>
      </c>
      <c r="N45" s="154">
        <f t="shared" si="11"/>
        <v>0</v>
      </c>
      <c r="O45" s="154">
        <f t="shared" si="2"/>
        <v>0</v>
      </c>
      <c r="P45" s="155" t="str">
        <f t="shared" si="3"/>
        <v/>
      </c>
      <c r="Q45" s="94"/>
      <c r="R45" s="159">
        <f t="shared" si="4"/>
        <v>0</v>
      </c>
      <c r="S45" s="154">
        <f t="shared" si="17"/>
        <v>0</v>
      </c>
      <c r="T45" s="159">
        <f t="shared" si="5"/>
        <v>0</v>
      </c>
      <c r="U45" s="159">
        <f t="shared" si="6"/>
        <v>0</v>
      </c>
      <c r="V45" s="160" t="str">
        <f t="shared" si="16"/>
        <v>–</v>
      </c>
      <c r="W45" s="159" t="str">
        <f t="shared" si="14"/>
        <v>–</v>
      </c>
      <c r="X45" s="160" t="str">
        <f t="shared" si="15"/>
        <v>–</v>
      </c>
      <c r="Y45" s="95"/>
      <c r="Z45" s="161" t="str">
        <f t="shared" si="7"/>
        <v>–</v>
      </c>
      <c r="AA45" s="162" t="str">
        <f t="shared" si="8"/>
        <v>–</v>
      </c>
      <c r="AB45" s="162" t="str">
        <f t="shared" si="9"/>
        <v>–</v>
      </c>
      <c r="AC45" s="41"/>
    </row>
    <row r="46" spans="2:29" ht="15.75" hidden="1" customHeight="1">
      <c r="B46" s="163"/>
      <c r="C46" s="164" t="s">
        <v>13</v>
      </c>
      <c r="D46" s="165"/>
      <c r="E46" s="166"/>
      <c r="F46" s="167" t="s">
        <v>13</v>
      </c>
      <c r="G46" s="152">
        <f t="shared" si="10"/>
        <v>0</v>
      </c>
      <c r="H46" s="152">
        <f t="shared" si="0"/>
        <v>0</v>
      </c>
      <c r="I46" s="152">
        <f t="shared" si="1"/>
        <v>0</v>
      </c>
      <c r="J46" s="144"/>
      <c r="K46" s="145"/>
      <c r="L46" s="146" t="s">
        <v>13</v>
      </c>
      <c r="M46" s="147" t="s">
        <v>13</v>
      </c>
      <c r="N46" s="154">
        <f t="shared" si="11"/>
        <v>0</v>
      </c>
      <c r="O46" s="154">
        <f t="shared" si="2"/>
        <v>0</v>
      </c>
      <c r="P46" s="155" t="str">
        <f t="shared" si="3"/>
        <v/>
      </c>
      <c r="Q46" s="94"/>
      <c r="R46" s="159">
        <f t="shared" si="4"/>
        <v>0</v>
      </c>
      <c r="S46" s="154">
        <f t="shared" si="17"/>
        <v>0</v>
      </c>
      <c r="T46" s="159">
        <f t="shared" si="5"/>
        <v>0</v>
      </c>
      <c r="U46" s="159">
        <f t="shared" si="6"/>
        <v>0</v>
      </c>
      <c r="V46" s="160" t="str">
        <f t="shared" si="16"/>
        <v>–</v>
      </c>
      <c r="W46" s="159" t="str">
        <f t="shared" si="14"/>
        <v>–</v>
      </c>
      <c r="X46" s="160" t="str">
        <f t="shared" si="15"/>
        <v>–</v>
      </c>
      <c r="Y46" s="95"/>
      <c r="Z46" s="161" t="str">
        <f t="shared" si="7"/>
        <v>–</v>
      </c>
      <c r="AA46" s="162" t="str">
        <f t="shared" si="8"/>
        <v>–</v>
      </c>
      <c r="AB46" s="162" t="str">
        <f t="shared" si="9"/>
        <v>–</v>
      </c>
      <c r="AC46" s="41"/>
    </row>
    <row r="47" spans="2:29" ht="15.75" hidden="1" customHeight="1">
      <c r="B47" s="163"/>
      <c r="C47" s="164" t="s">
        <v>13</v>
      </c>
      <c r="D47" s="165"/>
      <c r="E47" s="166"/>
      <c r="F47" s="167" t="s">
        <v>13</v>
      </c>
      <c r="G47" s="152">
        <f t="shared" si="10"/>
        <v>0</v>
      </c>
      <c r="H47" s="152">
        <f t="shared" si="0"/>
        <v>0</v>
      </c>
      <c r="I47" s="152">
        <f t="shared" si="1"/>
        <v>0</v>
      </c>
      <c r="J47" s="144"/>
      <c r="K47" s="145"/>
      <c r="L47" s="146" t="s">
        <v>13</v>
      </c>
      <c r="M47" s="147" t="s">
        <v>13</v>
      </c>
      <c r="N47" s="154">
        <f t="shared" si="11"/>
        <v>0</v>
      </c>
      <c r="O47" s="154">
        <f t="shared" si="2"/>
        <v>0</v>
      </c>
      <c r="P47" s="155" t="str">
        <f t="shared" si="3"/>
        <v/>
      </c>
      <c r="Q47" s="94"/>
      <c r="R47" s="159">
        <f t="shared" si="4"/>
        <v>0</v>
      </c>
      <c r="S47" s="154">
        <f t="shared" si="17"/>
        <v>0</v>
      </c>
      <c r="T47" s="159">
        <f t="shared" si="5"/>
        <v>0</v>
      </c>
      <c r="U47" s="159">
        <f t="shared" si="6"/>
        <v>0</v>
      </c>
      <c r="V47" s="160" t="str">
        <f t="shared" si="16"/>
        <v>–</v>
      </c>
      <c r="W47" s="159" t="str">
        <f t="shared" si="14"/>
        <v>–</v>
      </c>
      <c r="X47" s="160" t="str">
        <f t="shared" si="15"/>
        <v>–</v>
      </c>
      <c r="Y47" s="95"/>
      <c r="Z47" s="161" t="str">
        <f t="shared" si="7"/>
        <v>–</v>
      </c>
      <c r="AA47" s="162" t="str">
        <f t="shared" si="8"/>
        <v>–</v>
      </c>
      <c r="AB47" s="162" t="str">
        <f t="shared" si="9"/>
        <v>–</v>
      </c>
      <c r="AC47" s="41"/>
    </row>
    <row r="48" spans="2:29" ht="15.75" hidden="1" customHeight="1">
      <c r="B48" s="163"/>
      <c r="C48" s="164" t="s">
        <v>13</v>
      </c>
      <c r="D48" s="165"/>
      <c r="E48" s="166"/>
      <c r="F48" s="167" t="s">
        <v>13</v>
      </c>
      <c r="G48" s="152">
        <f t="shared" si="10"/>
        <v>0</v>
      </c>
      <c r="H48" s="152">
        <f t="shared" si="0"/>
        <v>0</v>
      </c>
      <c r="I48" s="152">
        <f t="shared" si="1"/>
        <v>0</v>
      </c>
      <c r="J48" s="144"/>
      <c r="K48" s="145"/>
      <c r="L48" s="146" t="s">
        <v>13</v>
      </c>
      <c r="M48" s="147" t="s">
        <v>13</v>
      </c>
      <c r="N48" s="154">
        <f t="shared" si="11"/>
        <v>0</v>
      </c>
      <c r="O48" s="154">
        <f t="shared" si="2"/>
        <v>0</v>
      </c>
      <c r="P48" s="155" t="str">
        <f t="shared" si="3"/>
        <v/>
      </c>
      <c r="Q48" s="94"/>
      <c r="R48" s="159">
        <f t="shared" si="4"/>
        <v>0</v>
      </c>
      <c r="S48" s="154">
        <f t="shared" si="17"/>
        <v>0</v>
      </c>
      <c r="T48" s="159">
        <f t="shared" si="5"/>
        <v>0</v>
      </c>
      <c r="U48" s="159">
        <f t="shared" si="6"/>
        <v>0</v>
      </c>
      <c r="V48" s="160" t="str">
        <f t="shared" si="16"/>
        <v>–</v>
      </c>
      <c r="W48" s="159" t="str">
        <f t="shared" si="14"/>
        <v>–</v>
      </c>
      <c r="X48" s="160" t="str">
        <f t="shared" si="15"/>
        <v>–</v>
      </c>
      <c r="Y48" s="95"/>
      <c r="Z48" s="161" t="str">
        <f t="shared" si="7"/>
        <v>–</v>
      </c>
      <c r="AA48" s="162" t="str">
        <f t="shared" si="8"/>
        <v>–</v>
      </c>
      <c r="AB48" s="162" t="str">
        <f t="shared" si="9"/>
        <v>–</v>
      </c>
      <c r="AC48" s="41"/>
    </row>
    <row r="49" spans="2:32" ht="15.75" hidden="1" customHeight="1">
      <c r="B49" s="163"/>
      <c r="C49" s="164" t="s">
        <v>13</v>
      </c>
      <c r="D49" s="165"/>
      <c r="E49" s="166"/>
      <c r="F49" s="167" t="s">
        <v>13</v>
      </c>
      <c r="G49" s="152">
        <f t="shared" si="10"/>
        <v>0</v>
      </c>
      <c r="H49" s="152">
        <f t="shared" si="0"/>
        <v>0</v>
      </c>
      <c r="I49" s="152">
        <f t="shared" si="1"/>
        <v>0</v>
      </c>
      <c r="J49" s="144"/>
      <c r="K49" s="145"/>
      <c r="L49" s="146" t="s">
        <v>13</v>
      </c>
      <c r="M49" s="147" t="s">
        <v>13</v>
      </c>
      <c r="N49" s="154">
        <f t="shared" si="11"/>
        <v>0</v>
      </c>
      <c r="O49" s="154">
        <f t="shared" si="2"/>
        <v>0</v>
      </c>
      <c r="P49" s="155" t="str">
        <f t="shared" si="3"/>
        <v/>
      </c>
      <c r="Q49" s="94"/>
      <c r="R49" s="159">
        <f t="shared" si="4"/>
        <v>0</v>
      </c>
      <c r="S49" s="154">
        <f t="shared" si="17"/>
        <v>0</v>
      </c>
      <c r="T49" s="159">
        <f t="shared" si="5"/>
        <v>0</v>
      </c>
      <c r="U49" s="159">
        <f t="shared" si="6"/>
        <v>0</v>
      </c>
      <c r="V49" s="160" t="str">
        <f t="shared" si="16"/>
        <v>–</v>
      </c>
      <c r="W49" s="159" t="str">
        <f t="shared" si="14"/>
        <v>–</v>
      </c>
      <c r="X49" s="160" t="str">
        <f t="shared" si="15"/>
        <v>–</v>
      </c>
      <c r="Y49" s="95"/>
      <c r="Z49" s="161" t="str">
        <f t="shared" si="7"/>
        <v>–</v>
      </c>
      <c r="AA49" s="162" t="str">
        <f t="shared" si="8"/>
        <v>–</v>
      </c>
      <c r="AB49" s="162" t="str">
        <f t="shared" si="9"/>
        <v>–</v>
      </c>
      <c r="AC49" s="41"/>
    </row>
    <row r="50" spans="2:32" ht="15.75" hidden="1" customHeight="1">
      <c r="B50" s="163"/>
      <c r="C50" s="164" t="s">
        <v>13</v>
      </c>
      <c r="D50" s="165"/>
      <c r="E50" s="166"/>
      <c r="F50" s="167" t="s">
        <v>13</v>
      </c>
      <c r="G50" s="152">
        <f t="shared" si="10"/>
        <v>0</v>
      </c>
      <c r="H50" s="152">
        <f t="shared" si="0"/>
        <v>0</v>
      </c>
      <c r="I50" s="152">
        <f t="shared" si="1"/>
        <v>0</v>
      </c>
      <c r="J50" s="144"/>
      <c r="K50" s="145"/>
      <c r="L50" s="146" t="s">
        <v>13</v>
      </c>
      <c r="M50" s="147" t="s">
        <v>13</v>
      </c>
      <c r="N50" s="154">
        <f t="shared" si="11"/>
        <v>0</v>
      </c>
      <c r="O50" s="154">
        <f t="shared" si="2"/>
        <v>0</v>
      </c>
      <c r="P50" s="155" t="str">
        <f t="shared" si="3"/>
        <v/>
      </c>
      <c r="Q50" s="94"/>
      <c r="R50" s="159">
        <f t="shared" si="4"/>
        <v>0</v>
      </c>
      <c r="S50" s="154">
        <f t="shared" si="17"/>
        <v>0</v>
      </c>
      <c r="T50" s="159">
        <f t="shared" si="5"/>
        <v>0</v>
      </c>
      <c r="U50" s="159">
        <f t="shared" si="6"/>
        <v>0</v>
      </c>
      <c r="V50" s="160" t="str">
        <f t="shared" si="16"/>
        <v>–</v>
      </c>
      <c r="W50" s="159" t="str">
        <f t="shared" si="14"/>
        <v>–</v>
      </c>
      <c r="X50" s="160" t="str">
        <f t="shared" si="15"/>
        <v>–</v>
      </c>
      <c r="Y50" s="95"/>
      <c r="Z50" s="161" t="str">
        <f t="shared" si="7"/>
        <v>–</v>
      </c>
      <c r="AA50" s="162" t="str">
        <f t="shared" si="8"/>
        <v>–</v>
      </c>
      <c r="AB50" s="162" t="str">
        <f t="shared" si="9"/>
        <v>–</v>
      </c>
      <c r="AC50" s="41"/>
    </row>
    <row r="51" spans="2:32" ht="15.75" hidden="1" customHeight="1">
      <c r="B51" s="163"/>
      <c r="C51" s="164" t="s">
        <v>13</v>
      </c>
      <c r="D51" s="165"/>
      <c r="E51" s="166"/>
      <c r="F51" s="167" t="s">
        <v>13</v>
      </c>
      <c r="G51" s="152">
        <f t="shared" si="10"/>
        <v>0</v>
      </c>
      <c r="H51" s="152">
        <f t="shared" si="0"/>
        <v>0</v>
      </c>
      <c r="I51" s="152">
        <f t="shared" si="1"/>
        <v>0</v>
      </c>
      <c r="J51" s="144"/>
      <c r="K51" s="145"/>
      <c r="L51" s="146" t="s">
        <v>13</v>
      </c>
      <c r="M51" s="147" t="s">
        <v>13</v>
      </c>
      <c r="N51" s="154">
        <f t="shared" si="11"/>
        <v>0</v>
      </c>
      <c r="O51" s="154">
        <f t="shared" si="2"/>
        <v>0</v>
      </c>
      <c r="P51" s="155" t="str">
        <f t="shared" si="3"/>
        <v/>
      </c>
      <c r="Q51" s="94"/>
      <c r="R51" s="159">
        <f t="shared" si="4"/>
        <v>0</v>
      </c>
      <c r="S51" s="154">
        <f t="shared" si="17"/>
        <v>0</v>
      </c>
      <c r="T51" s="159">
        <f t="shared" si="5"/>
        <v>0</v>
      </c>
      <c r="U51" s="159">
        <f t="shared" si="6"/>
        <v>0</v>
      </c>
      <c r="V51" s="160" t="str">
        <f t="shared" si="16"/>
        <v>–</v>
      </c>
      <c r="W51" s="159" t="str">
        <f t="shared" si="14"/>
        <v>–</v>
      </c>
      <c r="X51" s="160" t="str">
        <f t="shared" si="15"/>
        <v>–</v>
      </c>
      <c r="Y51" s="95"/>
      <c r="Z51" s="161" t="str">
        <f t="shared" si="7"/>
        <v>–</v>
      </c>
      <c r="AA51" s="162" t="str">
        <f t="shared" si="8"/>
        <v>–</v>
      </c>
      <c r="AB51" s="162" t="str">
        <f t="shared" si="9"/>
        <v>–</v>
      </c>
      <c r="AC51" s="41"/>
    </row>
    <row r="52" spans="2:32" ht="15.75" hidden="1" customHeight="1">
      <c r="B52" s="163"/>
      <c r="C52" s="164" t="s">
        <v>13</v>
      </c>
      <c r="D52" s="165"/>
      <c r="E52" s="166"/>
      <c r="F52" s="167" t="s">
        <v>13</v>
      </c>
      <c r="G52" s="152">
        <f t="shared" si="10"/>
        <v>0</v>
      </c>
      <c r="H52" s="152">
        <f t="shared" si="0"/>
        <v>0</v>
      </c>
      <c r="I52" s="152">
        <f t="shared" si="1"/>
        <v>0</v>
      </c>
      <c r="J52" s="144"/>
      <c r="K52" s="145"/>
      <c r="L52" s="146" t="s">
        <v>13</v>
      </c>
      <c r="M52" s="147" t="s">
        <v>13</v>
      </c>
      <c r="N52" s="154">
        <f t="shared" si="11"/>
        <v>0</v>
      </c>
      <c r="O52" s="154">
        <f t="shared" si="2"/>
        <v>0</v>
      </c>
      <c r="P52" s="155" t="str">
        <f t="shared" si="3"/>
        <v/>
      </c>
      <c r="Q52" s="94"/>
      <c r="R52" s="159">
        <f t="shared" si="4"/>
        <v>0</v>
      </c>
      <c r="S52" s="154">
        <f t="shared" si="17"/>
        <v>0</v>
      </c>
      <c r="T52" s="159">
        <f t="shared" si="5"/>
        <v>0</v>
      </c>
      <c r="U52" s="159">
        <f t="shared" si="6"/>
        <v>0</v>
      </c>
      <c r="V52" s="160" t="str">
        <f t="shared" si="16"/>
        <v>–</v>
      </c>
      <c r="W52" s="159" t="str">
        <f t="shared" si="14"/>
        <v>–</v>
      </c>
      <c r="X52" s="160" t="str">
        <f t="shared" si="15"/>
        <v>–</v>
      </c>
      <c r="Y52" s="95"/>
      <c r="Z52" s="161" t="str">
        <f t="shared" si="7"/>
        <v>–</v>
      </c>
      <c r="AA52" s="162" t="str">
        <f t="shared" si="8"/>
        <v>–</v>
      </c>
      <c r="AB52" s="162" t="str">
        <f t="shared" si="9"/>
        <v>–</v>
      </c>
      <c r="AC52" s="41"/>
    </row>
    <row r="53" spans="2:32" ht="15.75" hidden="1" customHeight="1">
      <c r="B53" s="163"/>
      <c r="C53" s="164" t="s">
        <v>13</v>
      </c>
      <c r="D53" s="165"/>
      <c r="E53" s="166"/>
      <c r="F53" s="167" t="s">
        <v>13</v>
      </c>
      <c r="G53" s="152">
        <f t="shared" si="10"/>
        <v>0</v>
      </c>
      <c r="H53" s="152">
        <f t="shared" si="0"/>
        <v>0</v>
      </c>
      <c r="I53" s="152">
        <f t="shared" si="1"/>
        <v>0</v>
      </c>
      <c r="J53" s="144"/>
      <c r="K53" s="145"/>
      <c r="L53" s="146" t="s">
        <v>13</v>
      </c>
      <c r="M53" s="147" t="s">
        <v>13</v>
      </c>
      <c r="N53" s="154">
        <f t="shared" si="11"/>
        <v>0</v>
      </c>
      <c r="O53" s="154">
        <f t="shared" si="2"/>
        <v>0</v>
      </c>
      <c r="P53" s="155" t="str">
        <f t="shared" si="3"/>
        <v/>
      </c>
      <c r="Q53" s="94"/>
      <c r="R53" s="159">
        <f t="shared" si="4"/>
        <v>0</v>
      </c>
      <c r="S53" s="154">
        <f t="shared" si="17"/>
        <v>0</v>
      </c>
      <c r="T53" s="159">
        <f t="shared" si="5"/>
        <v>0</v>
      </c>
      <c r="U53" s="159">
        <f t="shared" si="6"/>
        <v>0</v>
      </c>
      <c r="V53" s="160" t="str">
        <f t="shared" si="16"/>
        <v>–</v>
      </c>
      <c r="W53" s="159" t="str">
        <f t="shared" si="14"/>
        <v>–</v>
      </c>
      <c r="X53" s="160" t="str">
        <f t="shared" si="15"/>
        <v>–</v>
      </c>
      <c r="Y53" s="95"/>
      <c r="Z53" s="161" t="str">
        <f t="shared" si="7"/>
        <v>–</v>
      </c>
      <c r="AA53" s="162" t="str">
        <f t="shared" si="8"/>
        <v>–</v>
      </c>
      <c r="AB53" s="162" t="str">
        <f t="shared" si="9"/>
        <v>–</v>
      </c>
      <c r="AC53" s="41"/>
    </row>
    <row r="54" spans="2:32" ht="15.75" hidden="1" customHeight="1">
      <c r="B54" s="163"/>
      <c r="C54" s="164" t="s">
        <v>13</v>
      </c>
      <c r="D54" s="165"/>
      <c r="E54" s="166"/>
      <c r="F54" s="167" t="s">
        <v>13</v>
      </c>
      <c r="G54" s="152">
        <f t="shared" si="10"/>
        <v>0</v>
      </c>
      <c r="H54" s="152">
        <f t="shared" si="0"/>
        <v>0</v>
      </c>
      <c r="I54" s="152">
        <f t="shared" si="1"/>
        <v>0</v>
      </c>
      <c r="J54" s="144"/>
      <c r="K54" s="145"/>
      <c r="L54" s="146" t="s">
        <v>13</v>
      </c>
      <c r="M54" s="147" t="s">
        <v>13</v>
      </c>
      <c r="N54" s="154">
        <f t="shared" si="11"/>
        <v>0</v>
      </c>
      <c r="O54" s="154">
        <f t="shared" si="2"/>
        <v>0</v>
      </c>
      <c r="P54" s="155" t="str">
        <f t="shared" si="3"/>
        <v/>
      </c>
      <c r="Q54" s="94"/>
      <c r="R54" s="159">
        <f t="shared" si="4"/>
        <v>0</v>
      </c>
      <c r="S54" s="154">
        <f t="shared" si="17"/>
        <v>0</v>
      </c>
      <c r="T54" s="159">
        <f t="shared" si="5"/>
        <v>0</v>
      </c>
      <c r="U54" s="159">
        <f t="shared" si="6"/>
        <v>0</v>
      </c>
      <c r="V54" s="160" t="str">
        <f t="shared" si="16"/>
        <v>–</v>
      </c>
      <c r="W54" s="159" t="str">
        <f t="shared" si="14"/>
        <v>–</v>
      </c>
      <c r="X54" s="160" t="str">
        <f t="shared" si="15"/>
        <v>–</v>
      </c>
      <c r="Y54" s="95"/>
      <c r="Z54" s="161" t="str">
        <f t="shared" si="7"/>
        <v>–</v>
      </c>
      <c r="AA54" s="162" t="str">
        <f t="shared" si="8"/>
        <v>–</v>
      </c>
      <c r="AB54" s="162" t="str">
        <f t="shared" si="9"/>
        <v>–</v>
      </c>
      <c r="AC54" s="41"/>
    </row>
    <row r="55" spans="2:32" ht="15.75" hidden="1" customHeight="1">
      <c r="B55" s="163"/>
      <c r="C55" s="164" t="s">
        <v>13</v>
      </c>
      <c r="D55" s="165"/>
      <c r="E55" s="166"/>
      <c r="F55" s="167" t="s">
        <v>13</v>
      </c>
      <c r="G55" s="152">
        <f t="shared" si="10"/>
        <v>0</v>
      </c>
      <c r="H55" s="152">
        <f t="shared" si="0"/>
        <v>0</v>
      </c>
      <c r="I55" s="152">
        <f t="shared" si="1"/>
        <v>0</v>
      </c>
      <c r="J55" s="144"/>
      <c r="K55" s="145"/>
      <c r="L55" s="146" t="s">
        <v>13</v>
      </c>
      <c r="M55" s="147" t="s">
        <v>13</v>
      </c>
      <c r="N55" s="154">
        <f t="shared" si="11"/>
        <v>0</v>
      </c>
      <c r="O55" s="154">
        <f t="shared" si="2"/>
        <v>0</v>
      </c>
      <c r="P55" s="155" t="str">
        <f t="shared" si="3"/>
        <v/>
      </c>
      <c r="Q55" s="94"/>
      <c r="R55" s="159">
        <f t="shared" si="4"/>
        <v>0</v>
      </c>
      <c r="S55" s="154">
        <f t="shared" si="17"/>
        <v>0</v>
      </c>
      <c r="T55" s="159">
        <f t="shared" si="5"/>
        <v>0</v>
      </c>
      <c r="U55" s="159">
        <f t="shared" si="6"/>
        <v>0</v>
      </c>
      <c r="V55" s="160" t="str">
        <f t="shared" si="16"/>
        <v>–</v>
      </c>
      <c r="W55" s="159" t="str">
        <f t="shared" si="14"/>
        <v>–</v>
      </c>
      <c r="X55" s="160" t="str">
        <f t="shared" si="15"/>
        <v>–</v>
      </c>
      <c r="Y55" s="95"/>
      <c r="Z55" s="161" t="str">
        <f t="shared" si="7"/>
        <v>–</v>
      </c>
      <c r="AA55" s="162" t="str">
        <f t="shared" si="8"/>
        <v>–</v>
      </c>
      <c r="AB55" s="162" t="str">
        <f t="shared" si="9"/>
        <v>–</v>
      </c>
      <c r="AC55" s="41"/>
    </row>
    <row r="56" spans="2:32" ht="15.75" hidden="1" customHeight="1">
      <c r="B56" s="163"/>
      <c r="C56" s="164" t="s">
        <v>13</v>
      </c>
      <c r="D56" s="165"/>
      <c r="E56" s="166"/>
      <c r="F56" s="167" t="s">
        <v>13</v>
      </c>
      <c r="G56" s="152">
        <f t="shared" si="10"/>
        <v>0</v>
      </c>
      <c r="H56" s="152">
        <f t="shared" si="0"/>
        <v>0</v>
      </c>
      <c r="I56" s="152">
        <f t="shared" si="1"/>
        <v>0</v>
      </c>
      <c r="J56" s="144"/>
      <c r="K56" s="145"/>
      <c r="L56" s="146" t="s">
        <v>13</v>
      </c>
      <c r="M56" s="147" t="s">
        <v>13</v>
      </c>
      <c r="N56" s="154">
        <f t="shared" si="11"/>
        <v>0</v>
      </c>
      <c r="O56" s="154">
        <f t="shared" si="2"/>
        <v>0</v>
      </c>
      <c r="P56" s="155" t="str">
        <f t="shared" si="3"/>
        <v/>
      </c>
      <c r="Q56" s="94"/>
      <c r="R56" s="159">
        <f t="shared" si="4"/>
        <v>0</v>
      </c>
      <c r="S56" s="154">
        <f t="shared" si="17"/>
        <v>0</v>
      </c>
      <c r="T56" s="159">
        <f t="shared" si="5"/>
        <v>0</v>
      </c>
      <c r="U56" s="159">
        <f t="shared" si="6"/>
        <v>0</v>
      </c>
      <c r="V56" s="160" t="str">
        <f t="shared" si="16"/>
        <v>–</v>
      </c>
      <c r="W56" s="159" t="str">
        <f t="shared" si="14"/>
        <v>–</v>
      </c>
      <c r="X56" s="160" t="str">
        <f t="shared" si="15"/>
        <v>–</v>
      </c>
      <c r="Y56" s="95"/>
      <c r="Z56" s="161" t="str">
        <f t="shared" si="7"/>
        <v>–</v>
      </c>
      <c r="AA56" s="162" t="str">
        <f t="shared" si="8"/>
        <v>–</v>
      </c>
      <c r="AB56" s="162" t="str">
        <f t="shared" si="9"/>
        <v>–</v>
      </c>
      <c r="AC56" s="41"/>
    </row>
    <row r="57" spans="2:32" ht="15.75" hidden="1" customHeight="1">
      <c r="B57" s="163"/>
      <c r="C57" s="164" t="s">
        <v>13</v>
      </c>
      <c r="D57" s="165"/>
      <c r="E57" s="166"/>
      <c r="F57" s="167" t="s">
        <v>13</v>
      </c>
      <c r="G57" s="152">
        <f t="shared" si="10"/>
        <v>0</v>
      </c>
      <c r="H57" s="152">
        <f t="shared" si="0"/>
        <v>0</v>
      </c>
      <c r="I57" s="152">
        <f t="shared" si="1"/>
        <v>0</v>
      </c>
      <c r="J57" s="144"/>
      <c r="K57" s="145"/>
      <c r="L57" s="146" t="s">
        <v>13</v>
      </c>
      <c r="M57" s="147" t="s">
        <v>13</v>
      </c>
      <c r="N57" s="154">
        <f t="shared" si="11"/>
        <v>0</v>
      </c>
      <c r="O57" s="154">
        <f t="shared" si="2"/>
        <v>0</v>
      </c>
      <c r="P57" s="155" t="str">
        <f t="shared" si="3"/>
        <v/>
      </c>
      <c r="Q57" s="94"/>
      <c r="R57" s="159">
        <f t="shared" si="4"/>
        <v>0</v>
      </c>
      <c r="S57" s="154">
        <f t="shared" si="17"/>
        <v>0</v>
      </c>
      <c r="T57" s="159">
        <f t="shared" si="5"/>
        <v>0</v>
      </c>
      <c r="U57" s="159">
        <f t="shared" si="6"/>
        <v>0</v>
      </c>
      <c r="V57" s="160" t="str">
        <f t="shared" si="16"/>
        <v>–</v>
      </c>
      <c r="W57" s="159" t="str">
        <f t="shared" si="14"/>
        <v>–</v>
      </c>
      <c r="X57" s="160" t="str">
        <f t="shared" si="15"/>
        <v>–</v>
      </c>
      <c r="Y57" s="95"/>
      <c r="Z57" s="161" t="str">
        <f t="shared" si="7"/>
        <v>–</v>
      </c>
      <c r="AA57" s="162" t="str">
        <f t="shared" si="8"/>
        <v>–</v>
      </c>
      <c r="AB57" s="162" t="str">
        <f t="shared" si="9"/>
        <v>–</v>
      </c>
      <c r="AC57" s="41"/>
    </row>
    <row r="58" spans="2:32" ht="15.75" hidden="1" customHeight="1">
      <c r="B58" s="163"/>
      <c r="C58" s="164" t="s">
        <v>13</v>
      </c>
      <c r="D58" s="165"/>
      <c r="E58" s="166"/>
      <c r="F58" s="167" t="s">
        <v>13</v>
      </c>
      <c r="G58" s="152">
        <f t="shared" si="10"/>
        <v>0</v>
      </c>
      <c r="H58" s="152">
        <f t="shared" si="0"/>
        <v>0</v>
      </c>
      <c r="I58" s="152">
        <f t="shared" si="1"/>
        <v>0</v>
      </c>
      <c r="J58" s="144"/>
      <c r="K58" s="145"/>
      <c r="L58" s="146" t="s">
        <v>13</v>
      </c>
      <c r="M58" s="147" t="s">
        <v>13</v>
      </c>
      <c r="N58" s="154">
        <f t="shared" si="11"/>
        <v>0</v>
      </c>
      <c r="O58" s="154">
        <f t="shared" si="2"/>
        <v>0</v>
      </c>
      <c r="P58" s="155" t="str">
        <f t="shared" si="3"/>
        <v/>
      </c>
      <c r="Q58" s="94"/>
      <c r="R58" s="159">
        <f t="shared" si="4"/>
        <v>0</v>
      </c>
      <c r="S58" s="154">
        <f t="shared" si="17"/>
        <v>0</v>
      </c>
      <c r="T58" s="159">
        <f t="shared" si="5"/>
        <v>0</v>
      </c>
      <c r="U58" s="159">
        <f t="shared" si="6"/>
        <v>0</v>
      </c>
      <c r="V58" s="160" t="str">
        <f t="shared" si="16"/>
        <v>–</v>
      </c>
      <c r="W58" s="159" t="str">
        <f t="shared" si="14"/>
        <v>–</v>
      </c>
      <c r="X58" s="160" t="str">
        <f t="shared" si="15"/>
        <v>–</v>
      </c>
      <c r="Y58" s="95"/>
      <c r="Z58" s="161" t="str">
        <f t="shared" si="7"/>
        <v>–</v>
      </c>
      <c r="AA58" s="162" t="str">
        <f t="shared" si="8"/>
        <v>–</v>
      </c>
      <c r="AB58" s="162" t="str">
        <f t="shared" si="9"/>
        <v>–</v>
      </c>
      <c r="AC58" s="41"/>
    </row>
    <row r="59" spans="2:32" ht="24" customHeight="1">
      <c r="B59" s="57" t="s">
        <v>59</v>
      </c>
      <c r="C59" s="88"/>
      <c r="D59" s="96"/>
      <c r="E59" s="97"/>
      <c r="F59" s="89"/>
      <c r="G59" s="98"/>
      <c r="H59" s="98"/>
      <c r="I59" s="98"/>
      <c r="J59" s="89"/>
      <c r="K59" s="89"/>
      <c r="L59" s="89"/>
      <c r="M59" s="99"/>
      <c r="N59" s="58">
        <f>SUM(N9:N54)</f>
        <v>0</v>
      </c>
      <c r="O59" s="37">
        <f>SUM(O9:O54)</f>
        <v>0</v>
      </c>
      <c r="P59" s="38">
        <f>SUM(P9:P54)</f>
        <v>0</v>
      </c>
      <c r="Q59" s="3"/>
      <c r="R59" s="39">
        <f>SUM(R9:R54)</f>
        <v>0</v>
      </c>
      <c r="S59" s="85" t="str">
        <f t="shared" ref="S59" si="18">IF(R59&gt;0,N59/R59,"")</f>
        <v/>
      </c>
      <c r="T59" s="39">
        <f>SUM(T9:T54)</f>
        <v>0</v>
      </c>
      <c r="U59" s="39">
        <f>SUM(U9:U54)</f>
        <v>0</v>
      </c>
      <c r="V59" s="40">
        <f>SUM(V9:V54)</f>
        <v>0</v>
      </c>
      <c r="W59" s="39" t="str">
        <f t="shared" si="14"/>
        <v>–</v>
      </c>
      <c r="X59" s="53">
        <f>SUM(X9:X54)</f>
        <v>0</v>
      </c>
      <c r="Y59" s="4"/>
      <c r="Z59" s="100"/>
      <c r="AA59" s="101"/>
      <c r="AB59" s="102"/>
      <c r="AC59" s="3"/>
      <c r="AD59" s="3"/>
      <c r="AE59" s="3"/>
      <c r="AF59" s="3"/>
    </row>
    <row r="60" spans="2:32" ht="15.75" customHeight="1">
      <c r="B60" s="5"/>
      <c r="C60" s="5"/>
      <c r="D60" s="10"/>
      <c r="E60" s="11"/>
      <c r="F60" s="1"/>
      <c r="P60" s="1"/>
      <c r="R60" s="9"/>
      <c r="S60" s="9"/>
      <c r="T60" s="9"/>
      <c r="U60" s="9"/>
      <c r="W60" s="9"/>
      <c r="X60" s="23"/>
      <c r="Y60" s="9"/>
      <c r="Z60" s="9"/>
      <c r="AA60" s="9"/>
      <c r="AB60" s="9"/>
    </row>
    <row r="61" spans="2:32" ht="15.75" customHeight="1">
      <c r="B61" s="5"/>
      <c r="C61" s="5"/>
      <c r="D61" s="10"/>
      <c r="E61" s="11"/>
      <c r="F61" s="1"/>
      <c r="N61" s="20"/>
      <c r="O61" s="20"/>
      <c r="P61" s="220"/>
      <c r="R61" s="22"/>
      <c r="S61" s="9"/>
      <c r="T61" s="22"/>
      <c r="U61" s="22"/>
      <c r="V61" s="23"/>
      <c r="W61" s="22"/>
      <c r="X61" s="23"/>
      <c r="Y61" s="9"/>
      <c r="Z61" s="9"/>
      <c r="AA61" s="9"/>
      <c r="AB61" s="9"/>
    </row>
    <row r="62" spans="2:32" ht="15.75" customHeight="1">
      <c r="B62" s="5"/>
      <c r="C62" s="5"/>
      <c r="D62" s="10"/>
      <c r="E62" s="11"/>
      <c r="F62" s="1"/>
      <c r="P62" s="1"/>
      <c r="R62" s="9"/>
      <c r="S62" s="9"/>
      <c r="T62" s="9"/>
      <c r="U62" s="9"/>
      <c r="W62" s="9"/>
      <c r="Y62" s="9"/>
      <c r="Z62" s="9"/>
      <c r="AA62" s="9"/>
      <c r="AB62" s="9"/>
    </row>
    <row r="63" spans="2:32" ht="15.75" customHeight="1">
      <c r="B63" s="5"/>
      <c r="D63" s="10"/>
      <c r="E63" s="11"/>
      <c r="F63" s="1"/>
      <c r="K63" s="87"/>
      <c r="L63" s="63"/>
      <c r="M63" s="82"/>
      <c r="N63" s="27"/>
      <c r="O63" s="70" t="s">
        <v>60</v>
      </c>
      <c r="P63" s="25"/>
      <c r="R63" s="32"/>
      <c r="S63" s="33"/>
      <c r="T63" s="34" t="s">
        <v>114</v>
      </c>
      <c r="U63" s="34"/>
      <c r="V63" s="69"/>
      <c r="W63" s="34"/>
      <c r="X63" s="67"/>
      <c r="Y63" s="9"/>
      <c r="Z63" s="9"/>
      <c r="AA63" s="9"/>
      <c r="AB63" s="9"/>
    </row>
    <row r="64" spans="2:32" ht="30.75" customHeight="1">
      <c r="B64" s="12"/>
      <c r="D64" s="10"/>
      <c r="E64" s="11"/>
      <c r="F64" s="1"/>
      <c r="K64" s="179" t="s">
        <v>116</v>
      </c>
      <c r="L64" s="180"/>
      <c r="M64" s="181"/>
      <c r="N64" s="84" t="s">
        <v>15</v>
      </c>
      <c r="O64" s="51" t="s">
        <v>16</v>
      </c>
      <c r="P64" s="51" t="s">
        <v>17</v>
      </c>
      <c r="Q64" s="14"/>
      <c r="R64" s="48" t="s">
        <v>18</v>
      </c>
      <c r="S64" s="48" t="s">
        <v>109</v>
      </c>
      <c r="T64" s="48" t="s">
        <v>19</v>
      </c>
      <c r="U64" s="52" t="s">
        <v>20</v>
      </c>
      <c r="V64" s="51" t="s">
        <v>11</v>
      </c>
      <c r="W64" s="52" t="s">
        <v>120</v>
      </c>
      <c r="X64" s="51" t="s">
        <v>12</v>
      </c>
      <c r="Y64" s="15"/>
      <c r="Z64" s="9"/>
      <c r="AA64" s="9"/>
      <c r="AB64" s="9"/>
      <c r="AE64" s="13"/>
      <c r="AF64" s="13"/>
    </row>
    <row r="65" spans="2:28" ht="15.75" customHeight="1">
      <c r="B65" s="5"/>
      <c r="D65" s="10"/>
      <c r="E65" s="11"/>
      <c r="F65" s="1"/>
      <c r="K65" s="201" t="s">
        <v>13</v>
      </c>
      <c r="L65" s="70"/>
      <c r="M65" s="202"/>
      <c r="N65" s="148">
        <f t="shared" ref="N65:P84" si="19">SUMIFS(N$9:N$58,$C$9:$C$58,$K65)</f>
        <v>0</v>
      </c>
      <c r="O65" s="149">
        <f t="shared" si="19"/>
        <v>0</v>
      </c>
      <c r="P65" s="150">
        <f t="shared" si="19"/>
        <v>0</v>
      </c>
      <c r="R65" s="156">
        <f t="shared" ref="R65:S84" si="20">SUMIFS(R$9:R$58,$C$9:$C$58,$K65)</f>
        <v>0</v>
      </c>
      <c r="S65" s="148">
        <f t="shared" ref="S65:S69" si="21">IF(R65&gt;0,N65/R65,0)</f>
        <v>0</v>
      </c>
      <c r="T65" s="156">
        <f t="shared" ref="T65:V84" si="22">SUMIFS(T$9:T$58,$C$9:$C$58,$K65)</f>
        <v>0</v>
      </c>
      <c r="U65" s="156">
        <f t="shared" si="22"/>
        <v>0</v>
      </c>
      <c r="V65" s="157">
        <f t="shared" si="22"/>
        <v>0</v>
      </c>
      <c r="W65" s="156" t="str">
        <f t="shared" ref="W65:W85" si="23">IF($C$4&gt;0,$O65/$C$4,"–")</f>
        <v>–</v>
      </c>
      <c r="X65" s="158">
        <f t="shared" ref="X65:X84" si="24">SUMIFS(X$9:X$58,$C$9:$C$58,$K65)</f>
        <v>0</v>
      </c>
      <c r="Y65" s="9"/>
      <c r="Z65" s="9"/>
      <c r="AA65" s="9"/>
      <c r="AB65" s="9"/>
    </row>
    <row r="66" spans="2:28" ht="15.75" customHeight="1">
      <c r="B66" s="5"/>
      <c r="D66" s="10"/>
      <c r="E66" s="11"/>
      <c r="F66" s="1"/>
      <c r="K66" s="201" t="s">
        <v>21</v>
      </c>
      <c r="L66" s="70"/>
      <c r="M66" s="202"/>
      <c r="N66" s="148">
        <f t="shared" si="19"/>
        <v>0</v>
      </c>
      <c r="O66" s="149">
        <f t="shared" si="19"/>
        <v>0</v>
      </c>
      <c r="P66" s="150">
        <f t="shared" si="19"/>
        <v>0</v>
      </c>
      <c r="R66" s="156">
        <f t="shared" si="20"/>
        <v>0</v>
      </c>
      <c r="S66" s="148">
        <f t="shared" si="21"/>
        <v>0</v>
      </c>
      <c r="T66" s="156">
        <f t="shared" si="22"/>
        <v>0</v>
      </c>
      <c r="U66" s="156">
        <f t="shared" si="22"/>
        <v>0</v>
      </c>
      <c r="V66" s="157">
        <f t="shared" si="22"/>
        <v>0</v>
      </c>
      <c r="W66" s="156" t="str">
        <f t="shared" si="23"/>
        <v>–</v>
      </c>
      <c r="X66" s="158">
        <f t="shared" si="24"/>
        <v>0</v>
      </c>
      <c r="Y66" s="9"/>
      <c r="Z66" s="9"/>
      <c r="AA66" s="9"/>
      <c r="AB66" s="9"/>
    </row>
    <row r="67" spans="2:28" ht="15.75" customHeight="1">
      <c r="B67" s="5"/>
      <c r="D67" s="10"/>
      <c r="E67" s="11"/>
      <c r="F67" s="1"/>
      <c r="K67" s="203" t="s">
        <v>47</v>
      </c>
      <c r="L67" s="204"/>
      <c r="M67" s="205"/>
      <c r="N67" s="148">
        <f t="shared" si="19"/>
        <v>0</v>
      </c>
      <c r="O67" s="149">
        <f t="shared" si="19"/>
        <v>0</v>
      </c>
      <c r="P67" s="150">
        <f t="shared" si="19"/>
        <v>0</v>
      </c>
      <c r="R67" s="156">
        <f t="shared" si="20"/>
        <v>0</v>
      </c>
      <c r="S67" s="148">
        <f t="shared" si="21"/>
        <v>0</v>
      </c>
      <c r="T67" s="156">
        <f t="shared" si="22"/>
        <v>0</v>
      </c>
      <c r="U67" s="156">
        <f t="shared" si="22"/>
        <v>0</v>
      </c>
      <c r="V67" s="157">
        <f t="shared" si="22"/>
        <v>0</v>
      </c>
      <c r="W67" s="156" t="str">
        <f t="shared" si="23"/>
        <v>–</v>
      </c>
      <c r="X67" s="158">
        <f t="shared" si="24"/>
        <v>0</v>
      </c>
      <c r="Y67" s="9"/>
      <c r="Z67" s="9"/>
      <c r="AA67" s="9"/>
      <c r="AB67" s="9"/>
    </row>
    <row r="68" spans="2:28" ht="15.75" customHeight="1">
      <c r="B68" s="5"/>
      <c r="D68" s="10"/>
      <c r="E68" s="11"/>
      <c r="F68" s="1"/>
      <c r="K68" s="203" t="s">
        <v>38</v>
      </c>
      <c r="L68" s="204"/>
      <c r="M68" s="205"/>
      <c r="N68" s="148">
        <f t="shared" si="19"/>
        <v>0</v>
      </c>
      <c r="O68" s="149">
        <f t="shared" si="19"/>
        <v>0</v>
      </c>
      <c r="P68" s="150">
        <f t="shared" si="19"/>
        <v>0</v>
      </c>
      <c r="R68" s="156">
        <f t="shared" si="20"/>
        <v>0</v>
      </c>
      <c r="S68" s="148">
        <f t="shared" si="21"/>
        <v>0</v>
      </c>
      <c r="T68" s="156">
        <f t="shared" si="22"/>
        <v>0</v>
      </c>
      <c r="U68" s="156">
        <f t="shared" si="22"/>
        <v>0</v>
      </c>
      <c r="V68" s="157">
        <f t="shared" si="22"/>
        <v>0</v>
      </c>
      <c r="W68" s="156" t="str">
        <f t="shared" si="23"/>
        <v>–</v>
      </c>
      <c r="X68" s="158">
        <f t="shared" si="24"/>
        <v>0</v>
      </c>
      <c r="Y68" s="9"/>
      <c r="Z68" s="9"/>
      <c r="AA68" s="9"/>
      <c r="AB68" s="9"/>
    </row>
    <row r="69" spans="2:28" ht="15" customHeight="1">
      <c r="B69" s="5"/>
      <c r="D69" s="10"/>
      <c r="E69" s="11"/>
      <c r="F69" s="1"/>
      <c r="K69" s="203" t="s">
        <v>26</v>
      </c>
      <c r="L69" s="204"/>
      <c r="M69" s="205"/>
      <c r="N69" s="148">
        <f t="shared" si="19"/>
        <v>0</v>
      </c>
      <c r="O69" s="149">
        <f t="shared" si="19"/>
        <v>0</v>
      </c>
      <c r="P69" s="150">
        <f t="shared" si="19"/>
        <v>0</v>
      </c>
      <c r="R69" s="156">
        <f t="shared" si="20"/>
        <v>0</v>
      </c>
      <c r="S69" s="148">
        <f t="shared" si="21"/>
        <v>0</v>
      </c>
      <c r="T69" s="156">
        <f t="shared" si="22"/>
        <v>0</v>
      </c>
      <c r="U69" s="156">
        <f t="shared" si="22"/>
        <v>0</v>
      </c>
      <c r="V69" s="157">
        <f t="shared" si="22"/>
        <v>0</v>
      </c>
      <c r="W69" s="156" t="str">
        <f t="shared" si="23"/>
        <v>–</v>
      </c>
      <c r="X69" s="158">
        <f t="shared" si="24"/>
        <v>0</v>
      </c>
      <c r="Y69" s="9"/>
      <c r="Z69" s="9"/>
      <c r="AA69" s="9"/>
      <c r="AB69" s="9"/>
    </row>
    <row r="70" spans="2:28" ht="15.75" customHeight="1">
      <c r="B70" s="5"/>
      <c r="D70" s="10"/>
      <c r="E70" s="11"/>
      <c r="F70" s="1"/>
      <c r="K70" s="203" t="s">
        <v>23</v>
      </c>
      <c r="L70" s="204"/>
      <c r="M70" s="205"/>
      <c r="N70" s="148">
        <f t="shared" si="19"/>
        <v>0</v>
      </c>
      <c r="O70" s="149">
        <f t="shared" si="19"/>
        <v>0</v>
      </c>
      <c r="P70" s="150">
        <f t="shared" si="19"/>
        <v>0</v>
      </c>
      <c r="R70" s="156">
        <f t="shared" si="20"/>
        <v>0</v>
      </c>
      <c r="S70" s="148">
        <f>IF(R70&gt;0,N70/R70,0)</f>
        <v>0</v>
      </c>
      <c r="T70" s="156">
        <f t="shared" si="22"/>
        <v>0</v>
      </c>
      <c r="U70" s="156">
        <f t="shared" si="22"/>
        <v>0</v>
      </c>
      <c r="V70" s="157">
        <f t="shared" si="22"/>
        <v>0</v>
      </c>
      <c r="W70" s="156" t="str">
        <f t="shared" si="23"/>
        <v>–</v>
      </c>
      <c r="X70" s="158">
        <f t="shared" si="24"/>
        <v>0</v>
      </c>
      <c r="Y70" s="9"/>
      <c r="Z70" s="9"/>
      <c r="AA70" s="9"/>
      <c r="AB70" s="9"/>
    </row>
    <row r="71" spans="2:28" ht="15.75" customHeight="1">
      <c r="B71" s="5"/>
      <c r="D71" s="10"/>
      <c r="E71" s="11"/>
      <c r="F71" s="1"/>
      <c r="K71" s="203" t="s">
        <v>39</v>
      </c>
      <c r="L71" s="204"/>
      <c r="M71" s="205"/>
      <c r="N71" s="148">
        <f t="shared" si="19"/>
        <v>0</v>
      </c>
      <c r="O71" s="149">
        <f t="shared" si="19"/>
        <v>0</v>
      </c>
      <c r="P71" s="150">
        <f t="shared" si="19"/>
        <v>0</v>
      </c>
      <c r="R71" s="156">
        <f t="shared" si="20"/>
        <v>0</v>
      </c>
      <c r="S71" s="148">
        <f t="shared" ref="S71:S76" si="25">IF(R71&gt;0,N71/R71,0)</f>
        <v>0</v>
      </c>
      <c r="T71" s="156">
        <f t="shared" si="22"/>
        <v>0</v>
      </c>
      <c r="U71" s="156">
        <f t="shared" si="22"/>
        <v>0</v>
      </c>
      <c r="V71" s="157">
        <f t="shared" si="22"/>
        <v>0</v>
      </c>
      <c r="W71" s="156" t="str">
        <f t="shared" si="23"/>
        <v>–</v>
      </c>
      <c r="X71" s="158">
        <f t="shared" si="24"/>
        <v>0</v>
      </c>
      <c r="Y71" s="9"/>
      <c r="Z71" s="9"/>
      <c r="AA71" s="9"/>
      <c r="AB71" s="9"/>
    </row>
    <row r="72" spans="2:28" ht="15.75" customHeight="1">
      <c r="B72" s="5"/>
      <c r="D72" s="10"/>
      <c r="E72" s="11"/>
      <c r="F72" s="1"/>
      <c r="K72" s="203" t="s">
        <v>43</v>
      </c>
      <c r="L72" s="204"/>
      <c r="M72" s="205"/>
      <c r="N72" s="148">
        <f t="shared" si="19"/>
        <v>0</v>
      </c>
      <c r="O72" s="149">
        <f t="shared" si="19"/>
        <v>0</v>
      </c>
      <c r="P72" s="150">
        <f t="shared" si="19"/>
        <v>0</v>
      </c>
      <c r="R72" s="156">
        <f t="shared" si="20"/>
        <v>0</v>
      </c>
      <c r="S72" s="148">
        <f t="shared" si="25"/>
        <v>0</v>
      </c>
      <c r="T72" s="156">
        <f t="shared" si="22"/>
        <v>0</v>
      </c>
      <c r="U72" s="156">
        <f t="shared" si="22"/>
        <v>0</v>
      </c>
      <c r="V72" s="157">
        <f t="shared" si="22"/>
        <v>0</v>
      </c>
      <c r="W72" s="156" t="str">
        <f t="shared" si="23"/>
        <v>–</v>
      </c>
      <c r="X72" s="158">
        <f t="shared" si="24"/>
        <v>0</v>
      </c>
      <c r="Y72" s="9"/>
      <c r="Z72" s="9"/>
      <c r="AA72" s="9"/>
      <c r="AB72" s="9"/>
    </row>
    <row r="73" spans="2:28" ht="15.75" customHeight="1">
      <c r="B73" s="5"/>
      <c r="D73" s="10"/>
      <c r="E73" s="11"/>
      <c r="F73" s="1"/>
      <c r="K73" s="203" t="s">
        <v>45</v>
      </c>
      <c r="L73" s="204"/>
      <c r="M73" s="205"/>
      <c r="N73" s="148">
        <f t="shared" si="19"/>
        <v>0</v>
      </c>
      <c r="O73" s="149">
        <f t="shared" si="19"/>
        <v>0</v>
      </c>
      <c r="P73" s="150">
        <f t="shared" si="19"/>
        <v>0</v>
      </c>
      <c r="R73" s="156">
        <f t="shared" si="20"/>
        <v>0</v>
      </c>
      <c r="S73" s="148">
        <f t="shared" si="25"/>
        <v>0</v>
      </c>
      <c r="T73" s="156">
        <f t="shared" si="22"/>
        <v>0</v>
      </c>
      <c r="U73" s="156">
        <f t="shared" si="22"/>
        <v>0</v>
      </c>
      <c r="V73" s="157">
        <f t="shared" si="22"/>
        <v>0</v>
      </c>
      <c r="W73" s="156" t="str">
        <f t="shared" si="23"/>
        <v>–</v>
      </c>
      <c r="X73" s="158">
        <f t="shared" si="24"/>
        <v>0</v>
      </c>
      <c r="Y73" s="9"/>
      <c r="Z73" s="9"/>
      <c r="AA73" s="9"/>
      <c r="AB73" s="9"/>
    </row>
    <row r="74" spans="2:28" ht="15.75" customHeight="1">
      <c r="B74" s="5"/>
      <c r="D74" s="10"/>
      <c r="E74" s="11"/>
      <c r="F74" s="1"/>
      <c r="K74" s="203" t="s">
        <v>119</v>
      </c>
      <c r="L74" s="204"/>
      <c r="M74" s="205"/>
      <c r="N74" s="148">
        <f t="shared" si="19"/>
        <v>0</v>
      </c>
      <c r="O74" s="149">
        <f t="shared" si="19"/>
        <v>0</v>
      </c>
      <c r="P74" s="150">
        <f t="shared" si="19"/>
        <v>0</v>
      </c>
      <c r="R74" s="156">
        <f t="shared" si="20"/>
        <v>0</v>
      </c>
      <c r="S74" s="148">
        <f t="shared" si="25"/>
        <v>0</v>
      </c>
      <c r="T74" s="156">
        <f t="shared" si="22"/>
        <v>0</v>
      </c>
      <c r="U74" s="156">
        <f t="shared" si="22"/>
        <v>0</v>
      </c>
      <c r="V74" s="157">
        <f t="shared" si="22"/>
        <v>0</v>
      </c>
      <c r="W74" s="156" t="str">
        <f t="shared" si="23"/>
        <v>–</v>
      </c>
      <c r="X74" s="158">
        <f t="shared" si="24"/>
        <v>0</v>
      </c>
      <c r="Y74" s="9"/>
      <c r="Z74" s="9"/>
      <c r="AA74" s="9"/>
      <c r="AB74" s="9"/>
    </row>
    <row r="75" spans="2:28" ht="15.75" customHeight="1">
      <c r="B75" s="5"/>
      <c r="D75" s="10"/>
      <c r="E75" s="11"/>
      <c r="F75" s="1"/>
      <c r="K75" s="203" t="s">
        <v>141</v>
      </c>
      <c r="L75" s="204"/>
      <c r="M75" s="205"/>
      <c r="N75" s="148">
        <f t="shared" si="19"/>
        <v>0</v>
      </c>
      <c r="O75" s="149">
        <f t="shared" si="19"/>
        <v>0</v>
      </c>
      <c r="P75" s="150">
        <f t="shared" si="19"/>
        <v>0</v>
      </c>
      <c r="R75" s="156">
        <f t="shared" si="20"/>
        <v>0</v>
      </c>
      <c r="S75" s="148">
        <f t="shared" si="25"/>
        <v>0</v>
      </c>
      <c r="T75" s="156">
        <f t="shared" si="22"/>
        <v>0</v>
      </c>
      <c r="U75" s="156">
        <f t="shared" si="22"/>
        <v>0</v>
      </c>
      <c r="V75" s="157">
        <f t="shared" si="22"/>
        <v>0</v>
      </c>
      <c r="W75" s="156" t="str">
        <f t="shared" si="23"/>
        <v>–</v>
      </c>
      <c r="X75" s="158">
        <f t="shared" si="24"/>
        <v>0</v>
      </c>
      <c r="Y75" s="9"/>
      <c r="Z75" s="9"/>
      <c r="AA75" s="9"/>
      <c r="AB75" s="9"/>
    </row>
    <row r="76" spans="2:28" ht="15.75" customHeight="1">
      <c r="B76" s="5"/>
      <c r="D76" s="10"/>
      <c r="E76" s="11"/>
      <c r="F76" s="1"/>
      <c r="K76" s="203"/>
      <c r="L76" s="204"/>
      <c r="M76" s="205"/>
      <c r="N76" s="148">
        <f t="shared" si="19"/>
        <v>0</v>
      </c>
      <c r="O76" s="149">
        <f t="shared" si="19"/>
        <v>0</v>
      </c>
      <c r="P76" s="150">
        <f t="shared" si="19"/>
        <v>0</v>
      </c>
      <c r="R76" s="156">
        <f t="shared" si="20"/>
        <v>0</v>
      </c>
      <c r="S76" s="148">
        <f t="shared" si="25"/>
        <v>0</v>
      </c>
      <c r="T76" s="156">
        <f t="shared" si="22"/>
        <v>0</v>
      </c>
      <c r="U76" s="156">
        <f t="shared" si="22"/>
        <v>0</v>
      </c>
      <c r="V76" s="157">
        <f t="shared" si="22"/>
        <v>0</v>
      </c>
      <c r="W76" s="156" t="str">
        <f t="shared" si="23"/>
        <v>–</v>
      </c>
      <c r="X76" s="158">
        <f t="shared" si="24"/>
        <v>0</v>
      </c>
      <c r="Y76" s="9"/>
      <c r="Z76" s="9"/>
      <c r="AA76" s="9"/>
      <c r="AB76" s="9"/>
    </row>
    <row r="77" spans="2:28" ht="15.75" customHeight="1">
      <c r="B77" s="5"/>
      <c r="D77" s="10"/>
      <c r="E77" s="11"/>
      <c r="F77" s="1"/>
      <c r="K77" s="203"/>
      <c r="L77" s="204"/>
      <c r="M77" s="205"/>
      <c r="N77" s="148">
        <f t="shared" si="19"/>
        <v>0</v>
      </c>
      <c r="O77" s="149">
        <f t="shared" si="19"/>
        <v>0</v>
      </c>
      <c r="P77" s="150">
        <f t="shared" si="19"/>
        <v>0</v>
      </c>
      <c r="R77" s="156">
        <f t="shared" si="20"/>
        <v>0</v>
      </c>
      <c r="S77" s="148">
        <f t="shared" si="20"/>
        <v>0</v>
      </c>
      <c r="T77" s="156">
        <f t="shared" si="22"/>
        <v>0</v>
      </c>
      <c r="U77" s="156">
        <f t="shared" si="22"/>
        <v>0</v>
      </c>
      <c r="V77" s="157">
        <f t="shared" si="22"/>
        <v>0</v>
      </c>
      <c r="W77" s="156" t="str">
        <f t="shared" si="23"/>
        <v>–</v>
      </c>
      <c r="X77" s="158">
        <f t="shared" si="24"/>
        <v>0</v>
      </c>
      <c r="Y77" s="9"/>
      <c r="Z77" s="9"/>
      <c r="AA77" s="9"/>
      <c r="AB77" s="9"/>
    </row>
    <row r="78" spans="2:28" ht="15.75" customHeight="1">
      <c r="B78" s="5"/>
      <c r="D78" s="10"/>
      <c r="E78" s="11"/>
      <c r="F78" s="1"/>
      <c r="K78" s="203"/>
      <c r="L78" s="204"/>
      <c r="M78" s="205"/>
      <c r="N78" s="148">
        <f t="shared" si="19"/>
        <v>0</v>
      </c>
      <c r="O78" s="149">
        <f t="shared" si="19"/>
        <v>0</v>
      </c>
      <c r="P78" s="150">
        <f t="shared" si="19"/>
        <v>0</v>
      </c>
      <c r="R78" s="156">
        <f t="shared" si="20"/>
        <v>0</v>
      </c>
      <c r="S78" s="148">
        <f t="shared" si="20"/>
        <v>0</v>
      </c>
      <c r="T78" s="156">
        <f t="shared" si="22"/>
        <v>0</v>
      </c>
      <c r="U78" s="156">
        <f t="shared" si="22"/>
        <v>0</v>
      </c>
      <c r="V78" s="157">
        <f t="shared" si="22"/>
        <v>0</v>
      </c>
      <c r="W78" s="156" t="str">
        <f t="shared" si="23"/>
        <v>–</v>
      </c>
      <c r="X78" s="158">
        <f t="shared" si="24"/>
        <v>0</v>
      </c>
      <c r="Y78" s="9"/>
      <c r="Z78" s="9"/>
      <c r="AA78" s="9"/>
      <c r="AB78" s="9"/>
    </row>
    <row r="79" spans="2:28" ht="15.75" hidden="1" customHeight="1">
      <c r="B79" s="5"/>
      <c r="D79" s="10"/>
      <c r="E79" s="11"/>
      <c r="F79" s="1"/>
      <c r="K79" s="203"/>
      <c r="L79" s="204"/>
      <c r="M79" s="205"/>
      <c r="N79" s="148">
        <f t="shared" si="19"/>
        <v>0</v>
      </c>
      <c r="O79" s="149">
        <f t="shared" si="19"/>
        <v>0</v>
      </c>
      <c r="P79" s="150">
        <f t="shared" si="19"/>
        <v>0</v>
      </c>
      <c r="R79" s="156">
        <f t="shared" si="20"/>
        <v>0</v>
      </c>
      <c r="S79" s="148">
        <f t="shared" si="20"/>
        <v>0</v>
      </c>
      <c r="T79" s="156">
        <f t="shared" si="22"/>
        <v>0</v>
      </c>
      <c r="U79" s="156">
        <f t="shared" si="22"/>
        <v>0</v>
      </c>
      <c r="V79" s="157">
        <f t="shared" si="22"/>
        <v>0</v>
      </c>
      <c r="W79" s="156" t="str">
        <f t="shared" si="23"/>
        <v>–</v>
      </c>
      <c r="X79" s="158">
        <f t="shared" si="24"/>
        <v>0</v>
      </c>
      <c r="Y79" s="9"/>
      <c r="Z79" s="9"/>
      <c r="AA79" s="9"/>
      <c r="AB79" s="9"/>
    </row>
    <row r="80" spans="2:28" ht="15.75" hidden="1" customHeight="1">
      <c r="B80" s="5"/>
      <c r="D80" s="10"/>
      <c r="E80" s="11"/>
      <c r="F80" s="1"/>
      <c r="K80" s="203"/>
      <c r="L80" s="204"/>
      <c r="M80" s="205"/>
      <c r="N80" s="148">
        <f t="shared" si="19"/>
        <v>0</v>
      </c>
      <c r="O80" s="149">
        <f t="shared" si="19"/>
        <v>0</v>
      </c>
      <c r="P80" s="150">
        <f t="shared" si="19"/>
        <v>0</v>
      </c>
      <c r="R80" s="156">
        <f t="shared" si="20"/>
        <v>0</v>
      </c>
      <c r="S80" s="148">
        <f t="shared" si="20"/>
        <v>0</v>
      </c>
      <c r="T80" s="156">
        <f t="shared" si="22"/>
        <v>0</v>
      </c>
      <c r="U80" s="156">
        <f t="shared" si="22"/>
        <v>0</v>
      </c>
      <c r="V80" s="157">
        <f t="shared" si="22"/>
        <v>0</v>
      </c>
      <c r="W80" s="156" t="str">
        <f t="shared" si="23"/>
        <v>–</v>
      </c>
      <c r="X80" s="158">
        <f t="shared" si="24"/>
        <v>0</v>
      </c>
      <c r="Y80" s="9"/>
      <c r="Z80" s="9"/>
      <c r="AA80" s="9"/>
      <c r="AB80" s="9"/>
    </row>
    <row r="81" spans="2:32" ht="15.75" hidden="1" customHeight="1">
      <c r="B81" s="5"/>
      <c r="D81" s="10"/>
      <c r="E81" s="11"/>
      <c r="F81" s="1"/>
      <c r="K81" s="203"/>
      <c r="L81" s="204"/>
      <c r="M81" s="205"/>
      <c r="N81" s="148">
        <f t="shared" si="19"/>
        <v>0</v>
      </c>
      <c r="O81" s="149">
        <f t="shared" si="19"/>
        <v>0</v>
      </c>
      <c r="P81" s="150">
        <f t="shared" si="19"/>
        <v>0</v>
      </c>
      <c r="R81" s="156">
        <f t="shared" si="20"/>
        <v>0</v>
      </c>
      <c r="S81" s="148">
        <f t="shared" si="20"/>
        <v>0</v>
      </c>
      <c r="T81" s="156">
        <f t="shared" si="22"/>
        <v>0</v>
      </c>
      <c r="U81" s="156">
        <f t="shared" si="22"/>
        <v>0</v>
      </c>
      <c r="V81" s="157">
        <f t="shared" si="22"/>
        <v>0</v>
      </c>
      <c r="W81" s="156" t="str">
        <f t="shared" si="23"/>
        <v>–</v>
      </c>
      <c r="X81" s="158">
        <f t="shared" si="24"/>
        <v>0</v>
      </c>
      <c r="Y81" s="9"/>
      <c r="Z81" s="9"/>
      <c r="AA81" s="9"/>
      <c r="AB81" s="9"/>
    </row>
    <row r="82" spans="2:32" ht="15.75" hidden="1" customHeight="1">
      <c r="B82" s="5"/>
      <c r="D82" s="10"/>
      <c r="E82" s="11"/>
      <c r="F82" s="1"/>
      <c r="K82" s="203"/>
      <c r="L82" s="204"/>
      <c r="M82" s="205"/>
      <c r="N82" s="148">
        <f t="shared" si="19"/>
        <v>0</v>
      </c>
      <c r="O82" s="149">
        <f t="shared" si="19"/>
        <v>0</v>
      </c>
      <c r="P82" s="150">
        <f t="shared" si="19"/>
        <v>0</v>
      </c>
      <c r="R82" s="156">
        <f t="shared" si="20"/>
        <v>0</v>
      </c>
      <c r="S82" s="148">
        <f t="shared" si="20"/>
        <v>0</v>
      </c>
      <c r="T82" s="156">
        <f t="shared" si="22"/>
        <v>0</v>
      </c>
      <c r="U82" s="156">
        <f t="shared" si="22"/>
        <v>0</v>
      </c>
      <c r="V82" s="157">
        <f t="shared" si="22"/>
        <v>0</v>
      </c>
      <c r="W82" s="156" t="str">
        <f t="shared" si="23"/>
        <v>–</v>
      </c>
      <c r="X82" s="158">
        <f t="shared" si="24"/>
        <v>0</v>
      </c>
      <c r="Y82" s="9"/>
      <c r="Z82" s="9"/>
      <c r="AA82" s="9"/>
      <c r="AB82" s="9"/>
    </row>
    <row r="83" spans="2:32" ht="15.75" hidden="1" customHeight="1">
      <c r="B83" s="5"/>
      <c r="D83" s="10"/>
      <c r="E83" s="11"/>
      <c r="F83" s="1"/>
      <c r="K83" s="203"/>
      <c r="L83" s="204"/>
      <c r="M83" s="205"/>
      <c r="N83" s="148">
        <f t="shared" si="19"/>
        <v>0</v>
      </c>
      <c r="O83" s="149">
        <f t="shared" si="19"/>
        <v>0</v>
      </c>
      <c r="P83" s="150">
        <f t="shared" si="19"/>
        <v>0</v>
      </c>
      <c r="R83" s="156">
        <f t="shared" si="20"/>
        <v>0</v>
      </c>
      <c r="S83" s="148">
        <f t="shared" si="20"/>
        <v>0</v>
      </c>
      <c r="T83" s="156">
        <f t="shared" si="22"/>
        <v>0</v>
      </c>
      <c r="U83" s="156">
        <f t="shared" si="22"/>
        <v>0</v>
      </c>
      <c r="V83" s="157">
        <f t="shared" si="22"/>
        <v>0</v>
      </c>
      <c r="W83" s="156" t="str">
        <f t="shared" si="23"/>
        <v>–</v>
      </c>
      <c r="X83" s="158">
        <f t="shared" si="24"/>
        <v>0</v>
      </c>
      <c r="Y83" s="9"/>
      <c r="Z83" s="9"/>
      <c r="AA83" s="9"/>
      <c r="AB83" s="9"/>
    </row>
    <row r="84" spans="2:32" ht="15.75" hidden="1" customHeight="1">
      <c r="B84" s="5"/>
      <c r="D84" s="10"/>
      <c r="E84" s="11"/>
      <c r="F84" s="1"/>
      <c r="K84" s="203"/>
      <c r="L84" s="204"/>
      <c r="M84" s="205"/>
      <c r="N84" s="148">
        <f t="shared" si="19"/>
        <v>0</v>
      </c>
      <c r="O84" s="149">
        <f t="shared" si="19"/>
        <v>0</v>
      </c>
      <c r="P84" s="150">
        <f t="shared" si="19"/>
        <v>0</v>
      </c>
      <c r="R84" s="156">
        <f t="shared" si="20"/>
        <v>0</v>
      </c>
      <c r="S84" s="148">
        <f t="shared" si="20"/>
        <v>0</v>
      </c>
      <c r="T84" s="156">
        <f t="shared" si="22"/>
        <v>0</v>
      </c>
      <c r="U84" s="156">
        <f t="shared" si="22"/>
        <v>0</v>
      </c>
      <c r="V84" s="157">
        <f t="shared" si="22"/>
        <v>0</v>
      </c>
      <c r="W84" s="156" t="str">
        <f t="shared" si="23"/>
        <v>–</v>
      </c>
      <c r="X84" s="158">
        <f t="shared" si="24"/>
        <v>0</v>
      </c>
      <c r="Y84" s="9"/>
      <c r="Z84" s="9"/>
      <c r="AA84" s="9"/>
      <c r="AB84" s="9"/>
    </row>
    <row r="85" spans="2:32" ht="24" customHeight="1">
      <c r="B85" s="108"/>
      <c r="D85" s="10"/>
      <c r="E85" s="11"/>
      <c r="F85" s="1"/>
      <c r="K85" s="88" t="s">
        <v>14</v>
      </c>
      <c r="L85" s="89"/>
      <c r="M85" s="90"/>
      <c r="N85" s="58">
        <f t="shared" ref="N85:P85" si="26">SUM(N65:N84)</f>
        <v>0</v>
      </c>
      <c r="O85" s="37">
        <f t="shared" si="26"/>
        <v>0</v>
      </c>
      <c r="P85" s="38">
        <f t="shared" si="26"/>
        <v>0</v>
      </c>
      <c r="Q85" s="3"/>
      <c r="R85" s="182">
        <f t="shared" ref="R85:X85" si="27">SUM(R65:R84)</f>
        <v>0</v>
      </c>
      <c r="S85" s="183" t="str">
        <f t="shared" ref="S85" si="28">IF(R85&gt;0,N85/R85,"")</f>
        <v/>
      </c>
      <c r="T85" s="182">
        <f t="shared" si="27"/>
        <v>0</v>
      </c>
      <c r="U85" s="182">
        <f t="shared" si="27"/>
        <v>0</v>
      </c>
      <c r="V85" s="184">
        <f t="shared" si="27"/>
        <v>0</v>
      </c>
      <c r="W85" s="182" t="str">
        <f t="shared" si="23"/>
        <v>–</v>
      </c>
      <c r="X85" s="185">
        <f t="shared" si="27"/>
        <v>0</v>
      </c>
      <c r="Y85" s="4"/>
      <c r="Z85" s="9"/>
      <c r="AA85" s="9"/>
      <c r="AB85" s="9"/>
      <c r="AE85" s="3"/>
      <c r="AF85" s="3"/>
    </row>
    <row r="86" spans="2:32" ht="15.75" customHeight="1">
      <c r="B86" s="5"/>
      <c r="D86" s="10"/>
      <c r="E86" s="11"/>
      <c r="F86" s="1"/>
      <c r="K86" s="56"/>
      <c r="L86" s="64"/>
      <c r="M86" s="64"/>
      <c r="N86" s="42"/>
      <c r="P86" s="1"/>
      <c r="R86" s="9"/>
      <c r="S86" s="9"/>
      <c r="T86" s="9"/>
      <c r="U86" s="9"/>
      <c r="W86" s="9"/>
      <c r="Y86" s="9"/>
      <c r="Z86" s="9"/>
      <c r="AA86" s="9"/>
      <c r="AB86" s="9"/>
    </row>
    <row r="87" spans="2:32" ht="15.75" customHeight="1">
      <c r="B87" s="5"/>
      <c r="D87" s="10"/>
      <c r="E87" s="11"/>
      <c r="F87" s="1"/>
      <c r="K87" s="56"/>
      <c r="L87" s="64"/>
      <c r="M87" s="64"/>
      <c r="N87" s="42"/>
      <c r="P87" s="1"/>
      <c r="R87" s="9"/>
      <c r="S87" s="9"/>
      <c r="T87" s="9"/>
      <c r="U87" s="9"/>
      <c r="W87" s="9"/>
      <c r="Y87" s="9"/>
      <c r="Z87" s="9"/>
      <c r="AA87" s="9"/>
      <c r="AB87" s="9"/>
    </row>
    <row r="88" spans="2:32" ht="15.75" customHeight="1">
      <c r="B88" s="5"/>
      <c r="D88" s="10"/>
      <c r="E88" s="11"/>
      <c r="F88" s="1"/>
      <c r="K88" s="56"/>
      <c r="L88" s="64"/>
      <c r="M88" s="64"/>
      <c r="N88" s="42"/>
      <c r="P88" s="1"/>
      <c r="R88" s="9"/>
      <c r="S88" s="9"/>
      <c r="T88" s="9"/>
      <c r="U88" s="9"/>
      <c r="W88" s="9"/>
      <c r="Y88" s="9"/>
      <c r="Z88" s="9"/>
      <c r="AA88" s="9"/>
      <c r="AB88" s="9"/>
      <c r="AC88" s="9"/>
    </row>
    <row r="89" spans="2:32" ht="15.75" customHeight="1">
      <c r="B89" s="5"/>
      <c r="D89" s="10"/>
      <c r="E89" s="11"/>
      <c r="F89" s="1"/>
      <c r="K89" s="87"/>
      <c r="L89" s="63"/>
      <c r="M89" s="82"/>
      <c r="N89" s="27"/>
      <c r="O89" s="31" t="s">
        <v>105</v>
      </c>
      <c r="P89" s="25"/>
      <c r="R89" s="32"/>
      <c r="S89" s="33"/>
      <c r="T89" s="34" t="s">
        <v>115</v>
      </c>
      <c r="U89" s="34"/>
      <c r="V89" s="69"/>
      <c r="W89" s="34"/>
      <c r="X89" s="67"/>
      <c r="Y89" s="9"/>
      <c r="Z89" s="9"/>
      <c r="AA89" s="9"/>
      <c r="AB89" s="9"/>
      <c r="AC89" s="9"/>
    </row>
    <row r="90" spans="2:32" ht="30.75" customHeight="1">
      <c r="B90" s="12"/>
      <c r="D90" s="10"/>
      <c r="E90" s="11"/>
      <c r="F90" s="1"/>
      <c r="K90" s="179" t="s">
        <v>117</v>
      </c>
      <c r="L90" s="180"/>
      <c r="M90" s="181"/>
      <c r="N90" s="84" t="s">
        <v>15</v>
      </c>
      <c r="O90" s="51" t="s">
        <v>16</v>
      </c>
      <c r="P90" s="51" t="s">
        <v>17</v>
      </c>
      <c r="Q90" s="14"/>
      <c r="R90" s="48" t="s">
        <v>18</v>
      </c>
      <c r="S90" s="48" t="s">
        <v>109</v>
      </c>
      <c r="T90" s="48" t="s">
        <v>19</v>
      </c>
      <c r="U90" s="52" t="s">
        <v>20</v>
      </c>
      <c r="V90" s="51" t="s">
        <v>11</v>
      </c>
      <c r="W90" s="52" t="s">
        <v>120</v>
      </c>
      <c r="X90" s="51" t="s">
        <v>12</v>
      </c>
      <c r="Y90" s="15"/>
      <c r="Z90" s="9"/>
      <c r="AA90" s="9"/>
      <c r="AB90" s="9"/>
      <c r="AC90" s="9"/>
      <c r="AD90" s="13"/>
      <c r="AE90" s="13"/>
      <c r="AF90" s="13"/>
    </row>
    <row r="91" spans="2:32" ht="15.75" customHeight="1">
      <c r="B91" s="5"/>
      <c r="D91" s="10"/>
      <c r="E91" s="11"/>
      <c r="F91" s="1"/>
      <c r="K91" s="201" t="s">
        <v>13</v>
      </c>
      <c r="L91" s="70"/>
      <c r="M91" s="202"/>
      <c r="N91" s="200">
        <f t="shared" ref="N91:P96" si="29">SUMIFS(N$9:N$58,$M$9:$M$58,$K91)</f>
        <v>0</v>
      </c>
      <c r="O91" s="148">
        <f t="shared" si="29"/>
        <v>0</v>
      </c>
      <c r="P91" s="186">
        <f t="shared" si="29"/>
        <v>0</v>
      </c>
      <c r="R91" s="190">
        <f t="shared" ref="R91:R96" si="30">SUMIFS(R$9:R$58,$M$9:$M$58,$K91)</f>
        <v>0</v>
      </c>
      <c r="S91" s="190">
        <f t="shared" ref="S91:S97" si="31">IF(R91&gt;0,N91/R91,0)</f>
        <v>0</v>
      </c>
      <c r="T91" s="190">
        <f t="shared" ref="T91:V96" si="32">SUMIFS(T$9:T$58,$M$9:$M$58,$K91)</f>
        <v>0</v>
      </c>
      <c r="U91" s="190">
        <f t="shared" si="32"/>
        <v>0</v>
      </c>
      <c r="V91" s="191">
        <f t="shared" si="32"/>
        <v>0</v>
      </c>
      <c r="W91" s="190" t="str">
        <f t="shared" ref="W91:W97" si="33">IF($C$4&gt;0,$O91/$C$4,"–")</f>
        <v>–</v>
      </c>
      <c r="X91" s="191">
        <f t="shared" ref="X91:X96" si="34">SUMIFS(X$9:X$58,$M$9:$M$58,$K91)</f>
        <v>0</v>
      </c>
      <c r="Y91" s="9"/>
      <c r="Z91" s="9"/>
      <c r="AA91" s="9"/>
      <c r="AB91" s="9"/>
      <c r="AC91" s="9"/>
    </row>
    <row r="92" spans="2:32" ht="15.75" customHeight="1">
      <c r="B92" s="5"/>
      <c r="D92" s="10"/>
      <c r="E92" s="11"/>
      <c r="F92" s="1"/>
      <c r="K92" s="203" t="s">
        <v>100</v>
      </c>
      <c r="L92" s="204"/>
      <c r="M92" s="205"/>
      <c r="N92" s="200">
        <f t="shared" si="29"/>
        <v>0</v>
      </c>
      <c r="O92" s="148">
        <f t="shared" si="29"/>
        <v>0</v>
      </c>
      <c r="P92" s="186">
        <f t="shared" si="29"/>
        <v>0</v>
      </c>
      <c r="R92" s="190">
        <f t="shared" si="30"/>
        <v>0</v>
      </c>
      <c r="S92" s="190">
        <f t="shared" si="31"/>
        <v>0</v>
      </c>
      <c r="T92" s="190">
        <f t="shared" si="32"/>
        <v>0</v>
      </c>
      <c r="U92" s="190">
        <f t="shared" si="32"/>
        <v>0</v>
      </c>
      <c r="V92" s="191">
        <f t="shared" si="32"/>
        <v>0</v>
      </c>
      <c r="W92" s="190" t="str">
        <f t="shared" si="33"/>
        <v>–</v>
      </c>
      <c r="X92" s="191">
        <f t="shared" si="34"/>
        <v>0</v>
      </c>
      <c r="Y92" s="9"/>
      <c r="Z92" s="9"/>
      <c r="AA92" s="9"/>
      <c r="AB92" s="9"/>
    </row>
    <row r="93" spans="2:32" ht="15.75" customHeight="1">
      <c r="B93" s="5"/>
      <c r="D93" s="10"/>
      <c r="E93" s="11"/>
      <c r="F93" s="1"/>
      <c r="K93" s="203" t="s">
        <v>101</v>
      </c>
      <c r="L93" s="204"/>
      <c r="M93" s="205"/>
      <c r="N93" s="148">
        <f t="shared" si="29"/>
        <v>0</v>
      </c>
      <c r="O93" s="148">
        <f t="shared" si="29"/>
        <v>0</v>
      </c>
      <c r="P93" s="186">
        <f t="shared" si="29"/>
        <v>0</v>
      </c>
      <c r="R93" s="190">
        <f t="shared" si="30"/>
        <v>0</v>
      </c>
      <c r="S93" s="190">
        <f t="shared" si="31"/>
        <v>0</v>
      </c>
      <c r="T93" s="190">
        <f t="shared" si="32"/>
        <v>0</v>
      </c>
      <c r="U93" s="190">
        <f t="shared" si="32"/>
        <v>0</v>
      </c>
      <c r="V93" s="191">
        <f t="shared" si="32"/>
        <v>0</v>
      </c>
      <c r="W93" s="190" t="str">
        <f t="shared" si="33"/>
        <v>–</v>
      </c>
      <c r="X93" s="191">
        <f t="shared" si="34"/>
        <v>0</v>
      </c>
      <c r="Y93" s="9"/>
      <c r="Z93" s="9"/>
      <c r="AA93" s="9"/>
      <c r="AB93" s="9"/>
    </row>
    <row r="94" spans="2:32" ht="15.75" customHeight="1">
      <c r="B94" s="5"/>
      <c r="D94" s="10"/>
      <c r="E94" s="11"/>
      <c r="F94" s="1"/>
      <c r="K94" s="203" t="s">
        <v>102</v>
      </c>
      <c r="L94" s="204"/>
      <c r="M94" s="205"/>
      <c r="N94" s="148">
        <f t="shared" si="29"/>
        <v>0</v>
      </c>
      <c r="O94" s="148">
        <f t="shared" si="29"/>
        <v>0</v>
      </c>
      <c r="P94" s="186">
        <f t="shared" si="29"/>
        <v>0</v>
      </c>
      <c r="R94" s="190">
        <f t="shared" si="30"/>
        <v>0</v>
      </c>
      <c r="S94" s="190">
        <f t="shared" si="31"/>
        <v>0</v>
      </c>
      <c r="T94" s="190">
        <f t="shared" si="32"/>
        <v>0</v>
      </c>
      <c r="U94" s="190">
        <f t="shared" si="32"/>
        <v>0</v>
      </c>
      <c r="V94" s="191">
        <f t="shared" si="32"/>
        <v>0</v>
      </c>
      <c r="W94" s="190" t="str">
        <f t="shared" si="33"/>
        <v>–</v>
      </c>
      <c r="X94" s="191">
        <f t="shared" si="34"/>
        <v>0</v>
      </c>
      <c r="Y94" s="9"/>
      <c r="Z94" s="9"/>
      <c r="AA94" s="9"/>
      <c r="AB94" s="9"/>
    </row>
    <row r="95" spans="2:32" ht="15.75" customHeight="1">
      <c r="B95" s="5"/>
      <c r="D95" s="10"/>
      <c r="E95" s="11"/>
      <c r="F95" s="1"/>
      <c r="K95" s="203" t="s">
        <v>103</v>
      </c>
      <c r="L95" s="204"/>
      <c r="M95" s="205"/>
      <c r="N95" s="148">
        <f t="shared" si="29"/>
        <v>0</v>
      </c>
      <c r="O95" s="148">
        <f t="shared" si="29"/>
        <v>0</v>
      </c>
      <c r="P95" s="186">
        <f t="shared" si="29"/>
        <v>0</v>
      </c>
      <c r="R95" s="190">
        <f t="shared" si="30"/>
        <v>0</v>
      </c>
      <c r="S95" s="190">
        <f t="shared" si="31"/>
        <v>0</v>
      </c>
      <c r="T95" s="190">
        <f t="shared" si="32"/>
        <v>0</v>
      </c>
      <c r="U95" s="190">
        <f t="shared" si="32"/>
        <v>0</v>
      </c>
      <c r="V95" s="191">
        <f t="shared" si="32"/>
        <v>0</v>
      </c>
      <c r="W95" s="190" t="str">
        <f t="shared" si="33"/>
        <v>–</v>
      </c>
      <c r="X95" s="191">
        <f t="shared" si="34"/>
        <v>0</v>
      </c>
      <c r="Y95" s="9"/>
      <c r="Z95" s="9"/>
      <c r="AA95" s="9"/>
      <c r="AB95" s="9"/>
    </row>
    <row r="96" spans="2:32" ht="15.75" customHeight="1">
      <c r="B96" s="5"/>
      <c r="D96" s="10"/>
      <c r="E96" s="11"/>
      <c r="F96" s="1"/>
      <c r="K96" s="203" t="s">
        <v>104</v>
      </c>
      <c r="L96" s="204"/>
      <c r="M96" s="205"/>
      <c r="N96" s="148">
        <f t="shared" si="29"/>
        <v>0</v>
      </c>
      <c r="O96" s="148">
        <f t="shared" si="29"/>
        <v>0</v>
      </c>
      <c r="P96" s="186">
        <f t="shared" si="29"/>
        <v>0</v>
      </c>
      <c r="R96" s="190">
        <f t="shared" si="30"/>
        <v>0</v>
      </c>
      <c r="S96" s="190">
        <f t="shared" si="31"/>
        <v>0</v>
      </c>
      <c r="T96" s="190">
        <f t="shared" si="32"/>
        <v>0</v>
      </c>
      <c r="U96" s="190">
        <f t="shared" si="32"/>
        <v>0</v>
      </c>
      <c r="V96" s="191">
        <f t="shared" si="32"/>
        <v>0</v>
      </c>
      <c r="W96" s="190" t="str">
        <f t="shared" si="33"/>
        <v>–</v>
      </c>
      <c r="X96" s="191">
        <f t="shared" si="34"/>
        <v>0</v>
      </c>
      <c r="Y96" s="9"/>
      <c r="Z96" s="9"/>
      <c r="AA96" s="9"/>
      <c r="AB96" s="9"/>
    </row>
    <row r="97" spans="2:32" ht="24" customHeight="1">
      <c r="B97" s="108"/>
      <c r="D97" s="10"/>
      <c r="E97" s="11"/>
      <c r="F97" s="1"/>
      <c r="K97" s="189" t="s">
        <v>14</v>
      </c>
      <c r="L97" s="187"/>
      <c r="M97" s="187"/>
      <c r="N97" s="183">
        <f>SUM(N91:N96)</f>
        <v>0</v>
      </c>
      <c r="O97" s="183">
        <f t="shared" ref="O97:P97" si="35">SUM(O91:O96)</f>
        <v>0</v>
      </c>
      <c r="P97" s="188">
        <f t="shared" si="35"/>
        <v>0</v>
      </c>
      <c r="Q97" s="3"/>
      <c r="R97" s="192">
        <f t="shared" ref="R97:X97" si="36">SUM(R91:R96)</f>
        <v>0</v>
      </c>
      <c r="S97" s="192">
        <f t="shared" si="31"/>
        <v>0</v>
      </c>
      <c r="T97" s="192">
        <f t="shared" si="36"/>
        <v>0</v>
      </c>
      <c r="U97" s="192">
        <f t="shared" si="36"/>
        <v>0</v>
      </c>
      <c r="V97" s="193">
        <f t="shared" si="36"/>
        <v>0</v>
      </c>
      <c r="W97" s="192" t="str">
        <f t="shared" si="33"/>
        <v>–</v>
      </c>
      <c r="X97" s="193">
        <f t="shared" si="36"/>
        <v>0</v>
      </c>
      <c r="Y97" s="4"/>
      <c r="Z97" s="9"/>
      <c r="AA97" s="9"/>
      <c r="AB97" s="9"/>
      <c r="AD97" s="3"/>
      <c r="AE97" s="3"/>
      <c r="AF97" s="3"/>
    </row>
    <row r="98" spans="2:32" ht="15.75" customHeight="1">
      <c r="B98" s="5"/>
      <c r="C98" s="5"/>
      <c r="D98" s="10"/>
      <c r="E98" s="11"/>
      <c r="F98" s="1"/>
      <c r="P98" s="1"/>
      <c r="R98" s="9"/>
      <c r="S98" s="9"/>
      <c r="T98" s="9"/>
      <c r="U98" s="9"/>
      <c r="W98" s="9"/>
      <c r="Y98" s="9"/>
      <c r="Z98" s="9"/>
      <c r="AA98" s="9"/>
      <c r="AB98" s="9"/>
    </row>
    <row r="99" spans="2:32" ht="15.75" hidden="1" customHeight="1">
      <c r="B99" s="5"/>
      <c r="C99" s="5"/>
      <c r="D99" s="10"/>
      <c r="E99" s="11"/>
      <c r="F99" s="1"/>
      <c r="U99" s="9"/>
      <c r="W99" s="9"/>
      <c r="Y99" s="9"/>
      <c r="Z99" s="9"/>
      <c r="AA99" s="9"/>
      <c r="AB99" s="9"/>
    </row>
    <row r="100" spans="2:32" ht="15.75" hidden="1" customHeight="1">
      <c r="B100" s="5"/>
      <c r="C100" s="5"/>
      <c r="D100" s="10"/>
      <c r="E100" s="11"/>
      <c r="F100" s="1"/>
      <c r="K100" s="206"/>
      <c r="L100" s="82"/>
      <c r="P100" s="1"/>
      <c r="R100" s="9"/>
      <c r="S100" s="9"/>
      <c r="T100" s="9"/>
      <c r="U100" s="9"/>
      <c r="W100" s="9"/>
      <c r="Y100" s="9"/>
      <c r="Z100" s="9"/>
      <c r="AA100" s="9"/>
      <c r="AB100" s="9"/>
    </row>
    <row r="101" spans="2:32" ht="15.75" hidden="1" customHeight="1">
      <c r="B101" s="5"/>
      <c r="C101" s="5"/>
      <c r="D101" s="10"/>
      <c r="E101" s="11"/>
      <c r="F101" s="1"/>
      <c r="K101" s="207" t="s">
        <v>182</v>
      </c>
      <c r="L101" s="83"/>
      <c r="P101" s="1"/>
      <c r="R101" s="9"/>
      <c r="S101" s="9"/>
      <c r="T101" s="9"/>
      <c r="U101" s="9"/>
      <c r="W101" s="9"/>
      <c r="Y101" s="9"/>
      <c r="Z101" s="9"/>
      <c r="AA101" s="9"/>
      <c r="AB101" s="9"/>
    </row>
    <row r="102" spans="2:32" ht="15.75" hidden="1" customHeight="1">
      <c r="D102" s="16"/>
      <c r="E102" s="18"/>
      <c r="F102" s="17"/>
      <c r="G102" s="19"/>
      <c r="H102" s="19"/>
      <c r="I102" s="19"/>
      <c r="J102" s="17"/>
      <c r="K102" s="194"/>
      <c r="L102" s="195"/>
      <c r="M102" s="17"/>
      <c r="N102" s="19"/>
      <c r="O102" s="19"/>
      <c r="P102" s="17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</row>
    <row r="103" spans="2:32" ht="15.75" hidden="1" customHeight="1">
      <c r="D103" s="16"/>
      <c r="E103" s="18"/>
      <c r="F103" s="17"/>
      <c r="G103" s="19"/>
      <c r="H103" s="19"/>
      <c r="I103" s="19"/>
      <c r="J103" s="17"/>
      <c r="K103" s="196" t="s">
        <v>13</v>
      </c>
      <c r="L103" s="197"/>
      <c r="M103" s="17"/>
      <c r="N103" s="19"/>
      <c r="O103" s="19"/>
      <c r="P103" s="17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</row>
    <row r="104" spans="2:32" ht="15.75" hidden="1" customHeight="1">
      <c r="D104" s="16"/>
      <c r="E104" s="18"/>
      <c r="F104" s="17"/>
      <c r="G104" s="19"/>
      <c r="H104" s="19"/>
      <c r="I104" s="19"/>
      <c r="J104" s="17"/>
      <c r="K104" s="198" t="s">
        <v>27</v>
      </c>
      <c r="L104" s="199"/>
      <c r="M104" s="17"/>
      <c r="N104" s="19"/>
      <c r="O104" s="19"/>
      <c r="P104" s="17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</row>
    <row r="105" spans="2:32" ht="15.75" hidden="1" customHeight="1">
      <c r="D105" s="16"/>
      <c r="E105" s="18"/>
      <c r="F105" s="17"/>
      <c r="G105" s="19"/>
      <c r="H105" s="19"/>
      <c r="I105" s="19"/>
      <c r="J105" s="17"/>
      <c r="K105" s="198" t="s">
        <v>24</v>
      </c>
      <c r="L105" s="199"/>
      <c r="M105" s="17"/>
      <c r="N105" s="19"/>
      <c r="O105" s="19"/>
      <c r="P105" s="17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</row>
    <row r="106" spans="2:32" ht="15.75" hidden="1" customHeight="1">
      <c r="D106" s="16"/>
      <c r="E106" s="18"/>
      <c r="F106" s="17"/>
      <c r="G106" s="19"/>
      <c r="H106" s="19"/>
      <c r="I106" s="19"/>
      <c r="J106" s="17"/>
      <c r="K106" s="198" t="s">
        <v>140</v>
      </c>
      <c r="L106" s="199"/>
      <c r="M106" s="17"/>
      <c r="N106" s="19"/>
      <c r="O106" s="19"/>
      <c r="P106" s="17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2:32" ht="15.75" hidden="1" customHeight="1">
      <c r="D107" s="16"/>
      <c r="E107" s="18"/>
      <c r="F107" s="17"/>
      <c r="G107" s="19"/>
      <c r="H107" s="19"/>
      <c r="I107" s="19"/>
      <c r="J107" s="17"/>
      <c r="K107" s="198" t="s">
        <v>40</v>
      </c>
      <c r="L107" s="199"/>
      <c r="M107" s="17"/>
      <c r="N107" s="19"/>
      <c r="O107" s="19"/>
      <c r="P107" s="1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</row>
    <row r="108" spans="2:32" ht="15.75" hidden="1" customHeight="1">
      <c r="D108" s="16"/>
      <c r="E108" s="18"/>
      <c r="F108" s="17"/>
      <c r="G108" s="19"/>
      <c r="H108" s="19"/>
      <c r="I108" s="19"/>
      <c r="J108" s="17"/>
      <c r="K108" s="198"/>
      <c r="L108" s="199"/>
      <c r="M108" s="17"/>
      <c r="N108" s="19"/>
      <c r="O108" s="19"/>
      <c r="P108" s="17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</row>
    <row r="109" spans="2:32" ht="15.75" hidden="1" customHeight="1">
      <c r="B109" s="5"/>
      <c r="C109" s="5"/>
      <c r="D109" s="10"/>
      <c r="E109" s="11"/>
      <c r="F109" s="1"/>
      <c r="P109" s="1"/>
      <c r="R109" s="9"/>
      <c r="S109" s="9"/>
      <c r="T109" s="9"/>
      <c r="U109" s="9"/>
      <c r="W109" s="9"/>
      <c r="Y109" s="9"/>
      <c r="Z109" s="9"/>
      <c r="AA109" s="9"/>
      <c r="AB109" s="9"/>
      <c r="AC109" s="9"/>
    </row>
    <row r="110" spans="2:32" ht="15.75" customHeight="1">
      <c r="B110" s="5"/>
      <c r="C110" s="5"/>
      <c r="D110" s="10"/>
      <c r="E110" s="11"/>
      <c r="F110" s="1"/>
      <c r="P110" s="220"/>
      <c r="U110" s="9"/>
      <c r="W110" s="9"/>
      <c r="Y110" s="9"/>
      <c r="Z110" s="9"/>
      <c r="AA110" s="9"/>
      <c r="AB110" s="9"/>
    </row>
    <row r="111" spans="2:32" ht="15.75" customHeight="1">
      <c r="B111" s="5"/>
      <c r="C111" s="5"/>
      <c r="D111" s="10"/>
      <c r="E111" s="11"/>
      <c r="F111" s="1"/>
      <c r="P111" s="220"/>
      <c r="U111" s="9"/>
      <c r="W111" s="9"/>
      <c r="Y111" s="9"/>
      <c r="Z111" s="9"/>
      <c r="AA111" s="9"/>
      <c r="AB111" s="9"/>
    </row>
    <row r="112" spans="2:32" ht="15.75" customHeight="1">
      <c r="B112" s="5"/>
      <c r="C112" s="5"/>
      <c r="D112" s="10"/>
      <c r="E112" s="11"/>
      <c r="F112" s="1"/>
      <c r="U112" s="9"/>
      <c r="W112" s="9"/>
      <c r="Y112" s="9"/>
      <c r="Z112" s="9"/>
      <c r="AA112" s="9"/>
      <c r="AB112" s="9"/>
    </row>
    <row r="113" spans="2:28" ht="15.75" customHeight="1">
      <c r="B113" s="136"/>
      <c r="C113" s="136"/>
      <c r="D113" s="137"/>
      <c r="E113" s="138"/>
      <c r="F113" s="122"/>
      <c r="G113" s="120"/>
      <c r="H113" s="120"/>
      <c r="I113" s="120"/>
      <c r="J113" s="103"/>
      <c r="K113" s="103"/>
      <c r="L113" s="103"/>
      <c r="M113" s="103"/>
      <c r="N113" s="120"/>
      <c r="O113" s="120"/>
      <c r="P113" s="120"/>
      <c r="Q113" s="120"/>
      <c r="R113" s="120"/>
      <c r="S113" s="120"/>
      <c r="T113" s="120"/>
      <c r="U113" s="139"/>
      <c r="V113" s="120"/>
      <c r="W113" s="139"/>
      <c r="X113" s="120"/>
      <c r="Y113" s="139"/>
      <c r="Z113" s="139"/>
      <c r="AA113" s="139"/>
      <c r="AB113" s="139"/>
    </row>
    <row r="114" spans="2:28" ht="15.75" customHeight="1">
      <c r="B114" s="5"/>
      <c r="C114" s="5"/>
      <c r="D114" s="10"/>
      <c r="E114" s="11"/>
      <c r="F114" s="1"/>
      <c r="U114" s="9"/>
      <c r="W114" s="9"/>
      <c r="Y114" s="9"/>
      <c r="Z114" s="9"/>
      <c r="AA114" s="9"/>
      <c r="AB114" s="9"/>
    </row>
    <row r="115" spans="2:28" ht="15.75" customHeight="1">
      <c r="B115" s="59" t="s">
        <v>0</v>
      </c>
      <c r="C115" s="143" t="s">
        <v>177</v>
      </c>
      <c r="D115" s="67"/>
      <c r="E115" s="11"/>
      <c r="F115" s="1"/>
      <c r="U115" s="9"/>
      <c r="W115" s="9"/>
      <c r="Y115" s="9"/>
      <c r="Z115" s="9"/>
      <c r="AA115" s="9"/>
      <c r="AB115" s="9"/>
    </row>
    <row r="116" spans="2:28" ht="15.75" customHeight="1">
      <c r="B116" s="5" t="s">
        <v>160</v>
      </c>
      <c r="C116" s="5"/>
      <c r="D116" s="10"/>
      <c r="E116" s="11"/>
      <c r="F116" s="1"/>
      <c r="P116" s="1"/>
      <c r="R116" s="9"/>
      <c r="S116" s="9"/>
      <c r="T116" s="9"/>
      <c r="U116" s="9"/>
      <c r="W116" s="9"/>
      <c r="Y116" s="9"/>
      <c r="Z116" s="9"/>
      <c r="AA116" s="9"/>
      <c r="AB116" s="9"/>
    </row>
    <row r="117" spans="2:28" ht="15.75" customHeight="1">
      <c r="B117" s="5"/>
      <c r="C117" s="5"/>
      <c r="D117" s="10"/>
      <c r="E117" s="11"/>
      <c r="F117" s="1"/>
      <c r="P117" s="1"/>
      <c r="R117" s="9"/>
      <c r="S117" s="9"/>
      <c r="T117" s="9"/>
      <c r="U117" s="9"/>
      <c r="W117" s="9"/>
      <c r="Y117" s="9"/>
      <c r="Z117" s="9"/>
      <c r="AA117" s="9"/>
      <c r="AB117" s="9"/>
    </row>
    <row r="118" spans="2:28" ht="15.75" customHeight="1">
      <c r="B118" s="109"/>
      <c r="C118" s="109"/>
      <c r="D118" s="110"/>
      <c r="E118" s="11"/>
      <c r="F118" s="126" t="s">
        <v>70</v>
      </c>
      <c r="G118" s="111"/>
      <c r="H118" s="67"/>
      <c r="I118" s="42"/>
      <c r="J118"/>
      <c r="K118"/>
      <c r="L118"/>
      <c r="M118"/>
      <c r="P118" s="109"/>
      <c r="R118" s="9"/>
      <c r="S118" s="9"/>
      <c r="T118" s="9"/>
      <c r="U118" s="9"/>
      <c r="W118" s="9"/>
      <c r="Y118" s="9"/>
      <c r="Z118" s="9"/>
      <c r="AA118" s="9"/>
      <c r="AB118" s="9"/>
    </row>
    <row r="119" spans="2:28" ht="15.75" customHeight="1">
      <c r="B119" s="109"/>
      <c r="C119" s="109"/>
      <c r="D119" s="110"/>
      <c r="E119" s="11"/>
      <c r="F119" s="26" t="s">
        <v>158</v>
      </c>
      <c r="J119"/>
      <c r="K119"/>
      <c r="L119"/>
      <c r="M119"/>
      <c r="P119" s="109"/>
      <c r="R119" s="9"/>
      <c r="S119" s="9"/>
      <c r="T119" s="9"/>
      <c r="U119" s="9"/>
      <c r="W119" s="9"/>
      <c r="Y119" s="9"/>
      <c r="Z119" s="9"/>
      <c r="AA119" s="9"/>
      <c r="AB119" s="9"/>
    </row>
    <row r="120" spans="2:28" ht="15.75" customHeight="1">
      <c r="B120" s="5"/>
      <c r="C120" s="5"/>
      <c r="D120" s="10"/>
      <c r="E120" s="11"/>
      <c r="F120" s="1"/>
      <c r="P120" s="1"/>
      <c r="R120" s="9"/>
      <c r="S120" s="9"/>
      <c r="T120" s="9"/>
      <c r="U120" s="9"/>
      <c r="W120" s="9"/>
      <c r="Y120" s="9"/>
      <c r="Z120" s="9"/>
      <c r="AA120" s="9"/>
      <c r="AB120" s="9"/>
    </row>
    <row r="121" spans="2:28" ht="15.75" customHeight="1">
      <c r="B121" s="5"/>
      <c r="C121" s="5"/>
      <c r="D121" s="10"/>
      <c r="E121" s="11"/>
      <c r="F121" s="1"/>
      <c r="J121" s="113" t="s">
        <v>71</v>
      </c>
      <c r="K121" s="60"/>
      <c r="L121" s="114"/>
      <c r="M121"/>
      <c r="P121" s="1"/>
      <c r="R121" s="9"/>
      <c r="S121" s="9"/>
      <c r="T121" s="9"/>
      <c r="U121" s="9"/>
      <c r="W121" s="9"/>
      <c r="Y121" s="9"/>
      <c r="Z121" s="9"/>
      <c r="AA121" s="9"/>
      <c r="AB121" s="9"/>
    </row>
    <row r="122" spans="2:28" ht="15.75" customHeight="1">
      <c r="B122" s="5"/>
      <c r="C122" s="5"/>
      <c r="D122" s="10"/>
      <c r="E122" s="11"/>
      <c r="F122" s="1"/>
      <c r="J122" s="125" t="s">
        <v>159</v>
      </c>
      <c r="M122"/>
      <c r="P122" s="1"/>
      <c r="R122" s="9"/>
      <c r="S122" s="9"/>
      <c r="T122" s="9"/>
      <c r="U122" s="9"/>
      <c r="W122" s="9"/>
      <c r="Y122" s="9"/>
      <c r="Z122" s="9"/>
      <c r="AA122" s="9"/>
      <c r="AB122" s="9"/>
    </row>
    <row r="123" spans="2:28" ht="15.75" customHeight="1">
      <c r="B123" s="136"/>
      <c r="C123" s="136"/>
      <c r="D123" s="137"/>
      <c r="E123" s="138"/>
      <c r="F123" s="122"/>
      <c r="G123" s="120"/>
      <c r="H123" s="120"/>
      <c r="I123" s="120"/>
      <c r="J123" s="103"/>
      <c r="K123" s="103"/>
      <c r="L123" s="103"/>
      <c r="M123" s="103"/>
      <c r="N123" s="120"/>
      <c r="O123" s="120"/>
      <c r="P123" s="120"/>
      <c r="Q123" s="120"/>
      <c r="R123" s="120"/>
      <c r="S123" s="120"/>
      <c r="T123" s="120"/>
      <c r="U123" s="139"/>
      <c r="V123" s="120"/>
      <c r="W123" s="139"/>
      <c r="X123" s="120"/>
      <c r="Y123" s="139"/>
      <c r="Z123" s="139"/>
      <c r="AA123" s="139"/>
      <c r="AB123" s="139"/>
    </row>
    <row r="124" spans="2:28" ht="15.75" customHeight="1">
      <c r="B124" s="5"/>
      <c r="C124" s="5"/>
      <c r="D124" s="10"/>
      <c r="E124" s="11"/>
      <c r="F124" s="1"/>
      <c r="P124" s="1"/>
      <c r="R124" s="9"/>
      <c r="S124" s="9"/>
      <c r="T124" s="9"/>
      <c r="U124" s="9"/>
      <c r="W124" s="9"/>
      <c r="Y124" s="9"/>
      <c r="Z124" s="9"/>
      <c r="AA124" s="9"/>
      <c r="AB124" s="9"/>
    </row>
    <row r="125" spans="2:28" ht="15.75" customHeight="1">
      <c r="B125" s="68" t="s">
        <v>67</v>
      </c>
      <c r="C125" s="29" t="s">
        <v>68</v>
      </c>
      <c r="D125" s="10"/>
      <c r="E125" s="11"/>
      <c r="F125" s="1"/>
      <c r="P125" s="1"/>
      <c r="R125" s="9"/>
      <c r="S125" s="9"/>
      <c r="T125" s="9"/>
      <c r="U125" s="9"/>
      <c r="W125" s="9"/>
      <c r="Y125" s="9"/>
      <c r="Z125" s="9"/>
      <c r="AA125" s="9"/>
      <c r="AB125" s="9"/>
    </row>
    <row r="126" spans="2:28" ht="15.75" customHeight="1">
      <c r="B126" s="109" t="s">
        <v>151</v>
      </c>
      <c r="C126" s="109"/>
      <c r="D126" s="110"/>
      <c r="E126" s="11"/>
      <c r="F126" s="109"/>
      <c r="J126"/>
      <c r="K126"/>
      <c r="L126"/>
      <c r="M126"/>
      <c r="P126" s="109"/>
      <c r="R126" s="9"/>
      <c r="S126" s="9"/>
      <c r="T126" s="9"/>
      <c r="U126" s="9"/>
      <c r="W126" s="9"/>
      <c r="Y126" s="9"/>
      <c r="Z126" s="9"/>
      <c r="AA126" s="9"/>
      <c r="AB126" s="9"/>
    </row>
    <row r="127" spans="2:28" ht="15.75" customHeight="1">
      <c r="B127" s="109"/>
      <c r="C127" s="109" t="s">
        <v>150</v>
      </c>
      <c r="D127" s="110"/>
      <c r="E127" s="11"/>
      <c r="F127" s="109"/>
      <c r="J127"/>
      <c r="K127"/>
      <c r="L127"/>
      <c r="M127"/>
      <c r="P127" s="109"/>
      <c r="R127" s="9"/>
      <c r="S127" s="9"/>
      <c r="T127" s="9"/>
      <c r="U127" s="9"/>
      <c r="W127" s="9"/>
      <c r="Y127" s="9"/>
      <c r="Z127" s="9"/>
      <c r="AA127" s="9"/>
      <c r="AB127" s="9"/>
    </row>
    <row r="128" spans="2:28" ht="15.75" customHeight="1">
      <c r="B128" s="109"/>
      <c r="C128" s="109"/>
      <c r="D128" s="110"/>
      <c r="E128" s="11"/>
      <c r="F128" s="109"/>
      <c r="J128"/>
      <c r="K128"/>
      <c r="L128"/>
      <c r="M128"/>
      <c r="P128" s="109"/>
      <c r="R128" s="9"/>
      <c r="S128" s="9"/>
      <c r="T128" s="9"/>
      <c r="U128" s="9"/>
      <c r="W128" s="9"/>
      <c r="Y128" s="9"/>
      <c r="Z128" s="9"/>
      <c r="AA128" s="9"/>
      <c r="AB128" s="9"/>
    </row>
    <row r="129" spans="2:28" ht="15.75" customHeight="1">
      <c r="B129" s="109"/>
      <c r="C129" s="109"/>
      <c r="D129" s="107"/>
      <c r="E129" s="80" t="s">
        <v>69</v>
      </c>
      <c r="F129" s="25"/>
      <c r="J129"/>
      <c r="K129"/>
      <c r="L129"/>
      <c r="M129"/>
      <c r="P129" s="109"/>
      <c r="R129" s="9"/>
      <c r="S129" s="9"/>
      <c r="T129" s="9"/>
      <c r="U129" s="9"/>
      <c r="W129" s="9"/>
      <c r="Y129" s="9"/>
      <c r="Z129" s="9"/>
      <c r="AA129" s="9"/>
      <c r="AB129" s="9"/>
    </row>
    <row r="130" spans="2:28" ht="15.75" customHeight="1">
      <c r="B130" s="109"/>
      <c r="C130" s="109"/>
      <c r="D130" s="110" t="s">
        <v>163</v>
      </c>
      <c r="E130" s="11"/>
      <c r="F130" s="109"/>
      <c r="J130"/>
      <c r="K130"/>
      <c r="L130"/>
      <c r="M130"/>
      <c r="P130" s="109"/>
      <c r="R130" s="9"/>
      <c r="S130" s="9"/>
      <c r="T130" s="9"/>
      <c r="U130" s="9"/>
      <c r="W130" s="9"/>
      <c r="Y130" s="9"/>
      <c r="Z130" s="9"/>
      <c r="AA130" s="9"/>
      <c r="AB130" s="9"/>
    </row>
    <row r="131" spans="2:28" ht="15.75" customHeight="1">
      <c r="B131" s="109"/>
      <c r="C131" s="109"/>
      <c r="D131" s="110"/>
      <c r="E131" s="11" t="s">
        <v>164</v>
      </c>
      <c r="F131" s="109"/>
      <c r="J131"/>
      <c r="K131"/>
      <c r="L131"/>
      <c r="M131"/>
      <c r="P131" s="109"/>
      <c r="R131" s="9"/>
      <c r="S131" s="9"/>
      <c r="T131" s="9"/>
      <c r="U131" s="9"/>
      <c r="W131" s="9"/>
      <c r="Y131" s="9"/>
      <c r="Z131" s="9"/>
      <c r="AA131" s="9"/>
      <c r="AB131" s="9"/>
    </row>
    <row r="132" spans="2:28" ht="15.75" customHeight="1">
      <c r="B132" s="109"/>
      <c r="C132" s="109"/>
      <c r="D132" s="110"/>
      <c r="E132" s="11"/>
      <c r="F132" s="109" t="s">
        <v>149</v>
      </c>
      <c r="J132"/>
      <c r="K132"/>
      <c r="L132"/>
      <c r="M132"/>
      <c r="P132" s="109"/>
      <c r="R132" s="9"/>
      <c r="S132" s="9"/>
      <c r="T132" s="9"/>
      <c r="U132" s="9"/>
      <c r="W132" s="9"/>
      <c r="Y132" s="9"/>
      <c r="Z132" s="9"/>
      <c r="AA132" s="9"/>
      <c r="AB132" s="9"/>
    </row>
    <row r="133" spans="2:28" ht="15.75" customHeight="1">
      <c r="B133" s="109"/>
      <c r="C133" s="109"/>
      <c r="D133" s="110"/>
      <c r="E133" s="11"/>
      <c r="F133" s="109"/>
      <c r="J133"/>
      <c r="K133"/>
      <c r="L133"/>
      <c r="M133"/>
      <c r="P133" s="109"/>
      <c r="R133" s="9"/>
      <c r="S133" s="9"/>
      <c r="T133" s="9"/>
      <c r="U133" s="9"/>
      <c r="W133" s="9"/>
      <c r="Y133" s="9"/>
      <c r="Z133" s="9"/>
      <c r="AA133" s="9"/>
      <c r="AB133" s="9"/>
    </row>
    <row r="134" spans="2:28" ht="15.75" customHeight="1">
      <c r="B134" s="109"/>
      <c r="C134" s="109"/>
      <c r="D134" s="110"/>
      <c r="E134" s="11"/>
      <c r="F134" s="109"/>
      <c r="G134" s="28"/>
      <c r="H134" s="27"/>
      <c r="I134" s="27" t="s">
        <v>63</v>
      </c>
      <c r="J134" s="31"/>
      <c r="K134" s="31"/>
      <c r="L134" s="81"/>
      <c r="M134"/>
      <c r="P134" s="109"/>
      <c r="R134" s="9"/>
      <c r="S134" s="9"/>
      <c r="T134" s="9"/>
      <c r="U134" s="9"/>
      <c r="W134" s="9"/>
      <c r="Y134" s="9"/>
      <c r="Z134" s="9"/>
      <c r="AA134" s="9"/>
      <c r="AB134" s="9"/>
    </row>
    <row r="135" spans="2:28" ht="15.75" customHeight="1">
      <c r="B135" s="109"/>
      <c r="C135" s="109"/>
      <c r="D135" s="110"/>
      <c r="E135" s="11"/>
      <c r="F135" s="109"/>
      <c r="G135" s="26" t="s">
        <v>152</v>
      </c>
      <c r="J135"/>
      <c r="K135"/>
      <c r="L135"/>
      <c r="M135"/>
      <c r="P135" s="109"/>
      <c r="R135" s="9"/>
      <c r="S135" s="9"/>
      <c r="T135" s="9"/>
      <c r="U135" s="9"/>
      <c r="W135" s="9"/>
      <c r="Y135" s="9"/>
      <c r="Z135" s="9"/>
      <c r="AA135" s="9"/>
      <c r="AB135" s="9"/>
    </row>
    <row r="136" spans="2:28" ht="15.75" customHeight="1">
      <c r="B136" s="109"/>
      <c r="C136" s="109"/>
      <c r="D136" s="110"/>
      <c r="E136" s="11"/>
      <c r="F136" s="109"/>
      <c r="H136" s="26" t="s">
        <v>153</v>
      </c>
      <c r="J136"/>
      <c r="K136"/>
      <c r="L136"/>
      <c r="M136"/>
      <c r="P136" s="109"/>
      <c r="R136" s="9"/>
      <c r="S136" s="9"/>
      <c r="T136" s="9"/>
      <c r="U136" s="9"/>
      <c r="W136" s="9"/>
      <c r="Y136" s="9"/>
      <c r="Z136" s="9"/>
      <c r="AA136" s="9"/>
      <c r="AB136" s="9"/>
    </row>
    <row r="137" spans="2:28" ht="15.75" customHeight="1">
      <c r="B137" s="109"/>
      <c r="C137" s="109"/>
      <c r="D137" s="110"/>
      <c r="E137" s="11"/>
      <c r="F137" s="109"/>
      <c r="I137" s="26" t="s">
        <v>180</v>
      </c>
      <c r="J137"/>
      <c r="K137"/>
      <c r="L137"/>
      <c r="M137"/>
      <c r="P137" s="109"/>
      <c r="R137" s="9"/>
      <c r="S137" s="9"/>
      <c r="T137" s="9"/>
      <c r="U137" s="9"/>
      <c r="W137" s="9"/>
      <c r="Y137" s="9"/>
      <c r="Z137" s="9"/>
      <c r="AA137" s="9"/>
      <c r="AB137" s="9"/>
    </row>
    <row r="138" spans="2:28" ht="15.75" customHeight="1">
      <c r="B138" s="109"/>
      <c r="C138" s="109"/>
      <c r="D138" s="110"/>
      <c r="E138" s="11"/>
      <c r="F138" s="109"/>
      <c r="J138" s="26" t="s">
        <v>154</v>
      </c>
      <c r="K138"/>
      <c r="L138"/>
      <c r="M138"/>
      <c r="P138" s="109"/>
      <c r="R138" s="9"/>
      <c r="S138" s="9"/>
      <c r="T138" s="9"/>
      <c r="U138" s="9"/>
      <c r="W138" s="9"/>
      <c r="Y138" s="9"/>
      <c r="Z138" s="9"/>
      <c r="AA138" s="9"/>
      <c r="AB138" s="9"/>
    </row>
    <row r="139" spans="2:28" ht="15.75" customHeight="1">
      <c r="B139" s="109"/>
      <c r="C139" s="109"/>
      <c r="D139" s="110"/>
      <c r="E139" s="11"/>
      <c r="F139" s="109"/>
      <c r="J139"/>
      <c r="K139" s="26" t="s">
        <v>187</v>
      </c>
      <c r="L139"/>
      <c r="M139"/>
      <c r="P139" s="109"/>
      <c r="R139" s="9"/>
      <c r="S139" s="9"/>
      <c r="T139" s="9"/>
      <c r="U139" s="9"/>
      <c r="W139" s="9"/>
      <c r="Y139" s="9"/>
      <c r="Z139" s="9"/>
      <c r="AA139" s="9"/>
      <c r="AB139" s="9"/>
    </row>
    <row r="140" spans="2:28" ht="15.75" customHeight="1">
      <c r="B140" s="109"/>
      <c r="C140" s="109"/>
      <c r="D140" s="110"/>
      <c r="E140" s="11"/>
      <c r="F140" s="109"/>
      <c r="J140"/>
      <c r="K140"/>
      <c r="L140" s="26" t="s">
        <v>155</v>
      </c>
      <c r="M140"/>
      <c r="P140" s="109"/>
      <c r="R140" s="9"/>
      <c r="S140" s="9"/>
      <c r="T140" s="9"/>
      <c r="U140" s="9"/>
      <c r="W140" s="9"/>
      <c r="Y140" s="9"/>
      <c r="Z140" s="9"/>
      <c r="AA140" s="9"/>
      <c r="AB140" s="9"/>
    </row>
    <row r="141" spans="2:28" ht="15.75" customHeight="1">
      <c r="B141" s="109"/>
      <c r="C141" s="109"/>
      <c r="D141" s="110"/>
      <c r="E141" s="11"/>
      <c r="F141" s="109"/>
      <c r="J141"/>
      <c r="K141"/>
      <c r="L141"/>
      <c r="M141"/>
      <c r="P141" s="109"/>
      <c r="R141" s="9"/>
      <c r="S141" s="9"/>
      <c r="T141" s="9"/>
      <c r="U141" s="9"/>
      <c r="W141" s="9"/>
      <c r="Y141" s="9"/>
      <c r="Z141" s="9"/>
      <c r="AA141" s="9"/>
      <c r="AB141" s="9"/>
    </row>
    <row r="142" spans="2:28" ht="15.75" customHeight="1">
      <c r="B142" s="109"/>
      <c r="C142" s="109"/>
      <c r="D142" s="110"/>
      <c r="E142" s="11"/>
      <c r="F142" s="109"/>
      <c r="J142"/>
      <c r="K142"/>
      <c r="L142"/>
      <c r="M142" s="115" t="s">
        <v>129</v>
      </c>
      <c r="P142" s="109"/>
      <c r="R142" s="9"/>
      <c r="S142" s="9"/>
      <c r="T142" s="9"/>
      <c r="U142" s="9"/>
      <c r="W142" s="9"/>
      <c r="Y142" s="9"/>
      <c r="Z142" s="9"/>
      <c r="AA142" s="9"/>
      <c r="AB142" s="9"/>
    </row>
    <row r="143" spans="2:28" ht="15.75" customHeight="1">
      <c r="B143" s="109"/>
      <c r="C143" s="109"/>
      <c r="D143" s="110"/>
      <c r="E143" s="11"/>
      <c r="F143" s="109"/>
      <c r="J143"/>
      <c r="K143"/>
      <c r="L143"/>
      <c r="M143" s="26" t="s">
        <v>156</v>
      </c>
      <c r="P143" s="109"/>
      <c r="R143" s="9"/>
      <c r="S143" s="9"/>
      <c r="T143" s="9"/>
      <c r="U143" s="9"/>
      <c r="W143" s="9"/>
      <c r="Y143" s="9"/>
      <c r="Z143" s="9"/>
      <c r="AA143" s="9"/>
      <c r="AB143" s="9"/>
    </row>
    <row r="144" spans="2:28" ht="15.75" customHeight="1">
      <c r="B144" s="109"/>
      <c r="C144" s="109"/>
      <c r="D144" s="110"/>
      <c r="E144" s="11"/>
      <c r="F144" s="109"/>
      <c r="J144"/>
      <c r="K144"/>
      <c r="L144"/>
      <c r="M144"/>
      <c r="P144" s="109"/>
      <c r="R144" s="9"/>
      <c r="S144" s="9"/>
      <c r="T144" s="9"/>
      <c r="U144" s="9"/>
      <c r="W144" s="9"/>
      <c r="Y144" s="9"/>
      <c r="Z144" s="9"/>
      <c r="AA144" s="9"/>
      <c r="AB144" s="9"/>
    </row>
    <row r="145" spans="2:28" ht="15.75" customHeight="1">
      <c r="B145" s="109"/>
      <c r="C145" s="109"/>
      <c r="D145" s="110"/>
      <c r="E145" s="11"/>
      <c r="F145" s="109"/>
      <c r="J145"/>
      <c r="K145"/>
      <c r="L145"/>
      <c r="M145"/>
      <c r="N145" s="28"/>
      <c r="O145" s="31" t="s">
        <v>110</v>
      </c>
      <c r="P145" s="25"/>
      <c r="R145" s="9"/>
      <c r="S145" s="9"/>
      <c r="T145" s="9"/>
      <c r="U145" s="9"/>
      <c r="W145" s="9"/>
      <c r="Y145" s="9"/>
      <c r="Z145" s="9"/>
      <c r="AA145" s="9"/>
      <c r="AB145" s="9"/>
    </row>
    <row r="146" spans="2:28" ht="15.75" customHeight="1">
      <c r="B146" s="109"/>
      <c r="C146" s="109"/>
      <c r="D146" s="110"/>
      <c r="E146" s="11"/>
      <c r="F146" s="109"/>
      <c r="J146"/>
      <c r="K146"/>
      <c r="L146"/>
      <c r="M146"/>
      <c r="N146" s="26" t="s">
        <v>157</v>
      </c>
      <c r="P146" s="109"/>
      <c r="R146" s="9"/>
      <c r="S146" s="9"/>
      <c r="T146" s="9"/>
      <c r="U146" s="9"/>
      <c r="W146" s="9"/>
      <c r="Y146" s="9"/>
      <c r="Z146" s="9"/>
      <c r="AA146" s="9"/>
      <c r="AB146" s="9"/>
    </row>
    <row r="147" spans="2:28" ht="15.75" customHeight="1">
      <c r="B147" s="109"/>
      <c r="C147" s="109"/>
      <c r="D147" s="110"/>
      <c r="E147" s="11"/>
      <c r="F147" s="109"/>
      <c r="J147"/>
      <c r="K147"/>
      <c r="L147"/>
      <c r="M147"/>
      <c r="P147" s="109"/>
      <c r="R147" s="9"/>
      <c r="S147" s="9"/>
      <c r="T147" s="9"/>
      <c r="U147" s="9"/>
      <c r="W147" s="9"/>
      <c r="Y147" s="9"/>
      <c r="Z147" s="9"/>
      <c r="AA147" s="9"/>
      <c r="AB147" s="9"/>
    </row>
    <row r="148" spans="2:28" ht="15.75" customHeight="1">
      <c r="B148" s="109"/>
      <c r="C148" s="109"/>
      <c r="D148" s="110"/>
      <c r="E148" s="11"/>
      <c r="F148" s="109"/>
      <c r="J148"/>
      <c r="K148"/>
      <c r="L148"/>
      <c r="M148"/>
      <c r="P148" s="109"/>
      <c r="R148" s="32"/>
      <c r="S148" s="33"/>
      <c r="T148" s="34" t="s">
        <v>111</v>
      </c>
      <c r="U148" s="34"/>
      <c r="V148" s="27"/>
      <c r="W148" s="34"/>
      <c r="X148" s="43"/>
      <c r="Y148" s="9"/>
      <c r="Z148" s="9"/>
      <c r="AA148" s="9"/>
      <c r="AB148" s="9"/>
    </row>
    <row r="149" spans="2:28" ht="15.75" customHeight="1">
      <c r="B149" s="109"/>
      <c r="C149" s="109"/>
      <c r="D149" s="110"/>
      <c r="E149" s="11"/>
      <c r="F149" s="109"/>
      <c r="J149"/>
      <c r="K149"/>
      <c r="L149"/>
      <c r="M149"/>
      <c r="P149" s="109"/>
      <c r="R149" s="9" t="s">
        <v>162</v>
      </c>
      <c r="S149" s="9"/>
      <c r="T149" s="9"/>
      <c r="U149" s="9"/>
      <c r="W149" s="9"/>
      <c r="Y149" s="9"/>
      <c r="Z149" s="9"/>
      <c r="AA149" s="9"/>
      <c r="AB149" s="9"/>
    </row>
    <row r="150" spans="2:28" ht="15.75" customHeight="1">
      <c r="B150" s="109"/>
      <c r="C150" s="109"/>
      <c r="D150" s="110"/>
      <c r="E150" s="11"/>
      <c r="F150" s="109"/>
      <c r="J150"/>
      <c r="K150"/>
      <c r="L150"/>
      <c r="M150"/>
      <c r="P150" s="109"/>
      <c r="R150" s="9"/>
      <c r="S150" s="9"/>
      <c r="T150" s="9"/>
      <c r="U150" s="9"/>
      <c r="W150" s="9"/>
      <c r="Y150" s="9"/>
      <c r="Z150" s="9"/>
      <c r="AA150" s="9"/>
      <c r="AB150" s="9"/>
    </row>
    <row r="151" spans="2:28" ht="15.75" customHeight="1">
      <c r="B151" s="109"/>
      <c r="C151" s="109"/>
      <c r="D151" s="110"/>
      <c r="E151" s="11"/>
      <c r="F151" s="109"/>
      <c r="J151"/>
      <c r="K151"/>
      <c r="L151"/>
      <c r="M151"/>
      <c r="P151" s="109"/>
      <c r="R151" s="9"/>
      <c r="S151" s="9"/>
      <c r="T151" s="9"/>
      <c r="U151" s="9"/>
      <c r="W151" s="9"/>
      <c r="Y151" s="9"/>
      <c r="Z151" s="32"/>
      <c r="AA151" s="34" t="s">
        <v>108</v>
      </c>
      <c r="AB151" s="35"/>
    </row>
    <row r="152" spans="2:28" ht="15.75" customHeight="1">
      <c r="B152" s="109"/>
      <c r="C152" s="109"/>
      <c r="D152" s="110"/>
      <c r="E152" s="11"/>
      <c r="F152" s="109"/>
      <c r="J152"/>
      <c r="K152"/>
      <c r="L152"/>
      <c r="M152"/>
      <c r="P152" s="109"/>
      <c r="R152" s="9"/>
      <c r="S152" s="9"/>
      <c r="T152" s="9"/>
      <c r="U152" s="9"/>
      <c r="W152" s="9"/>
      <c r="Y152" s="9"/>
      <c r="Z152" s="9" t="s">
        <v>165</v>
      </c>
      <c r="AA152" s="9"/>
      <c r="AB152" s="9"/>
    </row>
    <row r="153" spans="2:28" ht="15.75" customHeight="1">
      <c r="B153" s="109"/>
      <c r="C153" s="109"/>
      <c r="D153" s="110"/>
      <c r="E153" s="11"/>
      <c r="F153" s="109"/>
      <c r="J153"/>
      <c r="K153"/>
      <c r="L153"/>
      <c r="M153"/>
      <c r="P153" s="109"/>
      <c r="R153" s="9"/>
      <c r="S153" s="9"/>
      <c r="T153" s="9"/>
      <c r="U153" s="9"/>
      <c r="W153" s="9"/>
      <c r="Y153" s="9"/>
      <c r="Z153" s="9"/>
      <c r="AA153" s="9" t="s">
        <v>161</v>
      </c>
      <c r="AB153" s="9"/>
    </row>
    <row r="154" spans="2:28" ht="15.75" customHeight="1">
      <c r="B154" s="136"/>
      <c r="C154" s="136"/>
      <c r="D154" s="137"/>
      <c r="E154" s="138"/>
      <c r="F154" s="122"/>
      <c r="G154" s="120"/>
      <c r="H154" s="120"/>
      <c r="I154" s="120"/>
      <c r="J154" s="103"/>
      <c r="K154" s="103"/>
      <c r="L154" s="103"/>
      <c r="M154" s="103"/>
      <c r="N154" s="120"/>
      <c r="O154" s="120"/>
      <c r="P154" s="120"/>
      <c r="Q154" s="120"/>
      <c r="R154" s="120"/>
      <c r="S154" s="120"/>
      <c r="T154" s="120"/>
      <c r="U154" s="139"/>
      <c r="V154" s="120"/>
      <c r="W154" s="139"/>
      <c r="X154" s="120"/>
      <c r="Y154" s="139"/>
      <c r="Z154" s="139"/>
      <c r="AA154" s="139"/>
      <c r="AB154" s="139"/>
    </row>
    <row r="155" spans="2:28" ht="15.75" customHeight="1">
      <c r="B155" s="5"/>
      <c r="C155" s="5"/>
      <c r="D155" s="10"/>
      <c r="E155" s="11"/>
      <c r="F155" s="1"/>
      <c r="P155" s="1"/>
      <c r="R155" s="9"/>
      <c r="S155" s="9"/>
      <c r="T155" s="9"/>
      <c r="U155" s="9"/>
      <c r="W155" s="9"/>
      <c r="Y155" s="9"/>
      <c r="Z155" s="9"/>
      <c r="AA155" s="9"/>
      <c r="AB155" s="9"/>
    </row>
    <row r="156" spans="2:28" ht="15.75" customHeight="1">
      <c r="B156" s="5"/>
      <c r="C156" s="5"/>
      <c r="D156" s="10"/>
      <c r="E156" s="11"/>
      <c r="F156" s="1"/>
      <c r="P156" s="1"/>
      <c r="R156" s="9"/>
      <c r="S156" s="9"/>
      <c r="T156" s="9"/>
      <c r="U156" s="9"/>
      <c r="W156" s="9"/>
      <c r="Y156" s="9"/>
      <c r="Z156" s="9"/>
      <c r="AA156" s="9"/>
      <c r="AB156" s="9"/>
    </row>
    <row r="157" spans="2:28" ht="15.75" customHeight="1">
      <c r="B157" s="5"/>
      <c r="C157" s="5"/>
      <c r="D157" s="10"/>
      <c r="E157" s="11"/>
      <c r="F157" s="1"/>
      <c r="P157" s="1"/>
      <c r="R157" s="9"/>
      <c r="S157" s="9"/>
      <c r="T157" s="9"/>
      <c r="U157" s="9"/>
      <c r="W157" s="9"/>
      <c r="Y157" s="9"/>
      <c r="Z157" s="9"/>
      <c r="AA157" s="9"/>
      <c r="AB157" s="9"/>
    </row>
    <row r="158" spans="2:28" ht="15.75" customHeight="1">
      <c r="B158" s="5"/>
      <c r="C158" s="5"/>
      <c r="D158" s="10"/>
      <c r="E158" s="11"/>
      <c r="F158" s="1"/>
      <c r="P158" s="1"/>
      <c r="R158" s="9"/>
      <c r="S158" s="9"/>
      <c r="T158" s="9"/>
      <c r="U158" s="9"/>
      <c r="W158" s="9"/>
      <c r="Y158" s="9"/>
      <c r="Z158" s="9"/>
      <c r="AA158" s="9"/>
      <c r="AB158" s="9"/>
    </row>
    <row r="159" spans="2:28" ht="15.75" customHeight="1">
      <c r="B159" s="5"/>
      <c r="C159" s="5"/>
      <c r="D159" s="10"/>
      <c r="E159" s="11"/>
      <c r="F159" s="1"/>
      <c r="P159" s="1"/>
      <c r="R159" s="9"/>
      <c r="S159" s="9"/>
      <c r="T159" s="9"/>
      <c r="U159" s="9"/>
      <c r="W159" s="9"/>
      <c r="Y159" s="9"/>
      <c r="Z159" s="9"/>
      <c r="AA159" s="9"/>
      <c r="AB159" s="9"/>
    </row>
    <row r="160" spans="2:28" ht="15.75" customHeight="1">
      <c r="B160" s="5"/>
      <c r="C160" s="5"/>
      <c r="D160" s="10"/>
      <c r="E160" s="11"/>
      <c r="F160" s="1"/>
      <c r="P160" s="1"/>
      <c r="R160" s="9"/>
      <c r="S160" s="9"/>
      <c r="T160" s="9"/>
      <c r="U160" s="9"/>
      <c r="W160" s="9"/>
      <c r="Y160" s="9"/>
      <c r="Z160" s="9"/>
      <c r="AA160" s="9"/>
      <c r="AB160" s="9"/>
    </row>
    <row r="161" spans="2:28" ht="15.75" customHeight="1">
      <c r="B161" s="5"/>
      <c r="C161" s="5"/>
      <c r="D161" s="10"/>
      <c r="E161" s="11"/>
      <c r="F161" s="1"/>
      <c r="P161" s="1"/>
      <c r="R161" s="9"/>
      <c r="S161" s="9"/>
      <c r="T161" s="9"/>
      <c r="U161" s="9"/>
      <c r="W161" s="9"/>
      <c r="Y161" s="9"/>
      <c r="Z161" s="9"/>
      <c r="AA161" s="9"/>
      <c r="AB161" s="9"/>
    </row>
    <row r="162" spans="2:28" ht="15.75" customHeight="1">
      <c r="B162" s="5"/>
      <c r="C162" s="5"/>
      <c r="D162" s="10"/>
      <c r="E162" s="11"/>
      <c r="F162" s="1"/>
      <c r="P162" s="1"/>
      <c r="R162" s="9"/>
      <c r="S162" s="9"/>
      <c r="T162" s="9"/>
      <c r="U162" s="9"/>
      <c r="W162" s="9"/>
      <c r="Y162" s="9"/>
      <c r="Z162" s="9"/>
      <c r="AA162" s="9"/>
      <c r="AB162" s="9"/>
    </row>
    <row r="163" spans="2:28" ht="15.75" customHeight="1">
      <c r="B163" s="5"/>
      <c r="C163" s="5"/>
      <c r="D163" s="10"/>
      <c r="E163" s="11"/>
      <c r="F163" s="1"/>
      <c r="P163" s="1"/>
      <c r="R163" s="9"/>
      <c r="S163" s="9"/>
      <c r="T163" s="9"/>
      <c r="U163" s="9"/>
      <c r="W163" s="9"/>
      <c r="Y163" s="9"/>
      <c r="Z163" s="9"/>
      <c r="AA163" s="9"/>
      <c r="AB163" s="9"/>
    </row>
    <row r="164" spans="2:28" ht="15.75" customHeight="1">
      <c r="B164" s="5"/>
      <c r="C164" s="5"/>
      <c r="D164" s="10"/>
      <c r="E164" s="11"/>
      <c r="F164" s="1"/>
      <c r="P164" s="1"/>
      <c r="R164" s="9"/>
      <c r="S164" s="9"/>
      <c r="T164" s="9"/>
      <c r="U164" s="9"/>
      <c r="W164" s="9"/>
      <c r="Y164" s="9"/>
      <c r="Z164" s="9"/>
      <c r="AA164" s="9"/>
      <c r="AB164" s="9"/>
    </row>
    <row r="165" spans="2:28" ht="15.75" customHeight="1">
      <c r="B165" s="5"/>
      <c r="C165" s="5"/>
      <c r="D165" s="10"/>
      <c r="E165" s="11"/>
      <c r="F165" s="1"/>
      <c r="P165" s="1"/>
      <c r="R165" s="9"/>
      <c r="S165" s="9"/>
      <c r="T165" s="9"/>
      <c r="U165" s="9"/>
      <c r="W165" s="9"/>
      <c r="Y165" s="9"/>
      <c r="Z165" s="9"/>
      <c r="AA165" s="9"/>
      <c r="AB165" s="9"/>
    </row>
    <row r="166" spans="2:28" ht="15.75" customHeight="1">
      <c r="B166" s="5"/>
      <c r="C166" s="5"/>
      <c r="D166" s="10"/>
      <c r="E166" s="11"/>
      <c r="F166" s="1"/>
      <c r="P166" s="1"/>
      <c r="R166" s="9"/>
      <c r="S166" s="9"/>
      <c r="T166" s="9"/>
      <c r="U166" s="9"/>
      <c r="W166" s="9"/>
      <c r="Y166" s="9"/>
      <c r="Z166" s="9"/>
      <c r="AA166" s="9"/>
      <c r="AB166" s="9"/>
    </row>
    <row r="167" spans="2:28" ht="15.75" customHeight="1">
      <c r="B167" s="5"/>
      <c r="C167" s="5"/>
      <c r="D167" s="10"/>
      <c r="E167" s="11"/>
      <c r="F167" s="1"/>
      <c r="P167" s="1"/>
      <c r="R167" s="9"/>
      <c r="S167" s="9"/>
      <c r="T167" s="9"/>
      <c r="U167" s="9"/>
      <c r="W167" s="9"/>
      <c r="Y167" s="9"/>
      <c r="Z167" s="9"/>
      <c r="AA167" s="9"/>
      <c r="AB167" s="9"/>
    </row>
    <row r="168" spans="2:28" ht="15.75" customHeight="1">
      <c r="B168" s="5"/>
      <c r="C168" s="5"/>
      <c r="D168" s="10"/>
      <c r="E168" s="11"/>
      <c r="F168" s="1"/>
      <c r="P168" s="1"/>
      <c r="R168" s="9"/>
      <c r="S168" s="9"/>
      <c r="T168" s="9"/>
      <c r="U168" s="9"/>
      <c r="W168" s="9"/>
      <c r="Y168" s="9"/>
      <c r="Z168" s="9"/>
      <c r="AA168" s="9"/>
      <c r="AB168" s="9"/>
    </row>
    <row r="169" spans="2:28" ht="15.75" customHeight="1">
      <c r="B169" s="5"/>
      <c r="C169" s="5"/>
      <c r="D169" s="10"/>
      <c r="E169" s="11"/>
      <c r="F169" s="1"/>
      <c r="P169" s="1"/>
      <c r="R169" s="9"/>
      <c r="S169" s="9"/>
      <c r="T169" s="9"/>
      <c r="U169" s="9"/>
      <c r="W169" s="9"/>
      <c r="Y169" s="9"/>
      <c r="Z169" s="9"/>
      <c r="AA169" s="9"/>
      <c r="AB169" s="9"/>
    </row>
    <row r="170" spans="2:28" ht="15.75" customHeight="1">
      <c r="B170" s="5"/>
      <c r="C170" s="5"/>
      <c r="D170" s="10"/>
      <c r="E170" s="11"/>
      <c r="F170" s="1"/>
      <c r="P170" s="1"/>
      <c r="R170" s="9"/>
      <c r="S170" s="9"/>
      <c r="T170" s="9"/>
      <c r="U170" s="9"/>
      <c r="W170" s="9"/>
      <c r="Y170" s="9"/>
      <c r="Z170" s="9"/>
      <c r="AA170" s="9"/>
      <c r="AB170" s="9"/>
    </row>
    <row r="171" spans="2:28" ht="15.75" customHeight="1">
      <c r="B171" s="5"/>
      <c r="C171" s="5"/>
      <c r="D171" s="10"/>
      <c r="E171" s="11"/>
      <c r="F171" s="1"/>
      <c r="P171" s="1"/>
      <c r="R171" s="9"/>
      <c r="S171" s="9"/>
      <c r="T171" s="9"/>
      <c r="U171" s="9"/>
      <c r="W171" s="9"/>
      <c r="Y171" s="9"/>
      <c r="Z171" s="9"/>
      <c r="AA171" s="9"/>
      <c r="AB171" s="9"/>
    </row>
    <row r="172" spans="2:28" ht="15.75" customHeight="1">
      <c r="B172" s="5"/>
      <c r="C172" s="5"/>
      <c r="D172" s="10"/>
      <c r="E172" s="11"/>
      <c r="F172" s="1"/>
      <c r="P172" s="1"/>
      <c r="R172" s="9"/>
      <c r="S172" s="9"/>
      <c r="T172" s="9"/>
      <c r="U172" s="9"/>
      <c r="W172" s="9"/>
      <c r="Y172" s="9"/>
      <c r="Z172" s="9"/>
      <c r="AA172" s="9"/>
      <c r="AB172" s="9"/>
    </row>
    <row r="173" spans="2:28" ht="15.75" customHeight="1">
      <c r="B173" s="5"/>
      <c r="C173" s="5"/>
      <c r="D173" s="10"/>
      <c r="E173" s="11"/>
      <c r="F173" s="1"/>
      <c r="P173" s="1"/>
      <c r="R173" s="9"/>
      <c r="S173" s="9"/>
      <c r="T173" s="9"/>
      <c r="U173" s="9"/>
      <c r="W173" s="9"/>
      <c r="Y173" s="9"/>
      <c r="Z173" s="9"/>
      <c r="AA173" s="9"/>
      <c r="AB173" s="9"/>
    </row>
    <row r="174" spans="2:28" ht="15.75" customHeight="1">
      <c r="B174" s="5"/>
      <c r="C174" s="5"/>
      <c r="D174" s="10"/>
      <c r="E174" s="11"/>
      <c r="F174" s="1"/>
      <c r="P174" s="1"/>
      <c r="R174" s="9"/>
      <c r="S174" s="9"/>
      <c r="T174" s="9"/>
      <c r="U174" s="9"/>
      <c r="W174" s="9"/>
      <c r="Y174" s="9"/>
      <c r="Z174" s="9"/>
      <c r="AA174" s="9"/>
      <c r="AB174" s="9"/>
    </row>
    <row r="175" spans="2:28" ht="15.75" customHeight="1">
      <c r="B175" s="5"/>
      <c r="C175" s="5"/>
      <c r="D175" s="10"/>
      <c r="E175" s="11"/>
      <c r="F175" s="1"/>
      <c r="P175" s="1"/>
      <c r="R175" s="9"/>
      <c r="S175" s="9"/>
      <c r="T175" s="9"/>
      <c r="U175" s="9"/>
      <c r="W175" s="9"/>
      <c r="Y175" s="9"/>
      <c r="Z175" s="9"/>
      <c r="AA175" s="9"/>
      <c r="AB175" s="9"/>
    </row>
    <row r="176" spans="2:28" ht="15.75" customHeight="1">
      <c r="B176" s="5"/>
      <c r="C176" s="5"/>
      <c r="D176" s="10"/>
      <c r="E176" s="11"/>
      <c r="F176" s="1"/>
      <c r="P176" s="1"/>
      <c r="R176" s="9"/>
      <c r="S176" s="9"/>
      <c r="T176" s="9"/>
      <c r="U176" s="9"/>
      <c r="W176" s="9"/>
      <c r="Y176" s="9"/>
      <c r="Z176" s="9"/>
      <c r="AA176" s="9"/>
      <c r="AB176" s="9"/>
    </row>
    <row r="177" spans="2:28" ht="15.75" customHeight="1">
      <c r="B177" s="5"/>
      <c r="C177" s="5"/>
      <c r="D177" s="10"/>
      <c r="E177" s="11"/>
      <c r="F177" s="1"/>
      <c r="P177" s="1"/>
      <c r="R177" s="9"/>
      <c r="S177" s="9"/>
      <c r="T177" s="9"/>
      <c r="U177" s="9"/>
      <c r="W177" s="9"/>
      <c r="Y177" s="9"/>
      <c r="Z177" s="9"/>
      <c r="AA177" s="9"/>
      <c r="AB177" s="9"/>
    </row>
    <row r="178" spans="2:28" ht="15.75" customHeight="1">
      <c r="B178" s="5"/>
      <c r="C178" s="5"/>
      <c r="D178" s="10"/>
      <c r="E178" s="11"/>
      <c r="F178" s="1"/>
      <c r="P178" s="1"/>
      <c r="R178" s="9"/>
      <c r="S178" s="9"/>
      <c r="T178" s="9"/>
      <c r="U178" s="9"/>
      <c r="W178" s="9"/>
      <c r="Y178" s="9"/>
      <c r="Z178" s="9"/>
      <c r="AA178" s="9"/>
      <c r="AB178" s="9"/>
    </row>
    <row r="179" spans="2:28" ht="15.75" customHeight="1">
      <c r="B179" s="5"/>
      <c r="C179" s="5"/>
      <c r="D179" s="10"/>
      <c r="E179" s="11"/>
      <c r="F179" s="1"/>
      <c r="P179" s="1"/>
      <c r="R179" s="9"/>
      <c r="S179" s="9"/>
      <c r="T179" s="9"/>
      <c r="U179" s="9"/>
      <c r="W179" s="9"/>
      <c r="Y179" s="9"/>
      <c r="Z179" s="9"/>
      <c r="AA179" s="9"/>
      <c r="AB179" s="9"/>
    </row>
    <row r="180" spans="2:28" ht="15.75" customHeight="1">
      <c r="B180" s="5"/>
      <c r="C180" s="5"/>
      <c r="D180" s="10"/>
      <c r="E180" s="11"/>
      <c r="F180" s="1"/>
      <c r="P180" s="1"/>
      <c r="R180" s="9"/>
      <c r="S180" s="9"/>
      <c r="T180" s="9"/>
      <c r="U180" s="9"/>
      <c r="W180" s="9"/>
      <c r="Y180" s="9"/>
      <c r="Z180" s="9"/>
      <c r="AA180" s="9"/>
      <c r="AB180" s="9"/>
    </row>
    <row r="181" spans="2:28" ht="15.75" customHeight="1">
      <c r="B181" s="5"/>
      <c r="C181" s="5"/>
      <c r="D181" s="10"/>
      <c r="E181" s="11"/>
      <c r="F181" s="1"/>
      <c r="P181" s="1"/>
      <c r="R181" s="9"/>
      <c r="S181" s="9"/>
      <c r="T181" s="9"/>
      <c r="U181" s="9"/>
      <c r="W181" s="9"/>
      <c r="Y181" s="9"/>
      <c r="Z181" s="9"/>
      <c r="AA181" s="9"/>
      <c r="AB181" s="9"/>
    </row>
    <row r="182" spans="2:28" ht="15.75" customHeight="1">
      <c r="B182" s="5"/>
      <c r="C182" s="5"/>
      <c r="D182" s="10"/>
      <c r="E182" s="11"/>
      <c r="F182" s="1"/>
      <c r="P182" s="1"/>
      <c r="R182" s="9"/>
      <c r="S182" s="9"/>
      <c r="T182" s="9"/>
      <c r="U182" s="9"/>
      <c r="W182" s="9"/>
      <c r="Y182" s="9"/>
      <c r="Z182" s="9"/>
      <c r="AA182" s="9"/>
      <c r="AB182" s="9"/>
    </row>
    <row r="183" spans="2:28" ht="15.75" customHeight="1">
      <c r="B183" s="5"/>
      <c r="C183" s="5"/>
      <c r="D183" s="10"/>
      <c r="E183" s="11"/>
      <c r="F183" s="1"/>
      <c r="P183" s="1"/>
      <c r="R183" s="9"/>
      <c r="S183" s="9"/>
      <c r="T183" s="9"/>
      <c r="U183" s="9"/>
      <c r="W183" s="9"/>
      <c r="Y183" s="9"/>
      <c r="Z183" s="9"/>
      <c r="AA183" s="9"/>
      <c r="AB183" s="9"/>
    </row>
    <row r="184" spans="2:28" ht="15.75" customHeight="1">
      <c r="B184" s="5"/>
      <c r="C184" s="5"/>
      <c r="D184" s="10"/>
      <c r="E184" s="11"/>
      <c r="F184" s="1"/>
      <c r="P184" s="1"/>
      <c r="R184" s="9"/>
      <c r="S184" s="9"/>
      <c r="T184" s="9"/>
      <c r="U184" s="9"/>
      <c r="W184" s="9"/>
      <c r="Y184" s="9"/>
      <c r="Z184" s="9"/>
      <c r="AA184" s="9"/>
      <c r="AB184" s="9"/>
    </row>
    <row r="185" spans="2:28" ht="15.75" customHeight="1">
      <c r="B185" s="5"/>
      <c r="C185" s="5"/>
      <c r="D185" s="10"/>
      <c r="E185" s="11"/>
      <c r="F185" s="1"/>
      <c r="P185" s="1"/>
      <c r="R185" s="9"/>
      <c r="S185" s="9"/>
      <c r="T185" s="9"/>
      <c r="U185" s="9"/>
      <c r="W185" s="9"/>
      <c r="Y185" s="9"/>
      <c r="Z185" s="9"/>
      <c r="AA185" s="9"/>
      <c r="AB185" s="9"/>
    </row>
    <row r="186" spans="2:28" ht="15.75" customHeight="1">
      <c r="B186" s="5"/>
      <c r="C186" s="5"/>
      <c r="D186" s="10"/>
      <c r="E186" s="11"/>
      <c r="F186" s="1"/>
      <c r="P186" s="1"/>
      <c r="R186" s="9"/>
      <c r="S186" s="9"/>
      <c r="T186" s="9"/>
      <c r="U186" s="9"/>
      <c r="W186" s="9"/>
      <c r="Y186" s="9"/>
      <c r="Z186" s="9"/>
      <c r="AA186" s="9"/>
      <c r="AB186" s="9"/>
    </row>
    <row r="187" spans="2:28" ht="15.75" customHeight="1">
      <c r="B187" s="5"/>
      <c r="C187" s="5"/>
      <c r="D187" s="10"/>
      <c r="E187" s="11"/>
      <c r="F187" s="1"/>
      <c r="P187" s="1"/>
      <c r="R187" s="9"/>
      <c r="S187" s="9"/>
      <c r="T187" s="9"/>
      <c r="U187" s="9"/>
      <c r="W187" s="9"/>
      <c r="Y187" s="9"/>
      <c r="Z187" s="9"/>
      <c r="AA187" s="9"/>
      <c r="AB187" s="9"/>
    </row>
    <row r="188" spans="2:28" ht="15.75" customHeight="1">
      <c r="B188" s="5"/>
      <c r="C188" s="5"/>
      <c r="D188" s="10"/>
      <c r="E188" s="11"/>
      <c r="F188" s="1"/>
      <c r="P188" s="1"/>
      <c r="R188" s="9"/>
      <c r="S188" s="9"/>
      <c r="T188" s="9"/>
      <c r="U188" s="9"/>
      <c r="W188" s="9"/>
      <c r="Y188" s="9"/>
      <c r="Z188" s="9"/>
      <c r="AA188" s="9"/>
      <c r="AB188" s="9"/>
    </row>
    <row r="189" spans="2:28" ht="15.75" customHeight="1">
      <c r="B189" s="5"/>
      <c r="C189" s="5"/>
      <c r="D189" s="10"/>
      <c r="E189" s="11"/>
      <c r="F189" s="1"/>
      <c r="P189" s="1"/>
      <c r="R189" s="9"/>
      <c r="S189" s="9"/>
      <c r="T189" s="9"/>
      <c r="U189" s="9"/>
      <c r="W189" s="9"/>
      <c r="Y189" s="9"/>
      <c r="Z189" s="9"/>
      <c r="AA189" s="9"/>
      <c r="AB189" s="9"/>
    </row>
    <row r="190" spans="2:28" ht="15.75" customHeight="1">
      <c r="B190" s="5"/>
      <c r="C190" s="5"/>
      <c r="D190" s="10"/>
      <c r="E190" s="11"/>
      <c r="F190" s="1"/>
      <c r="P190" s="1"/>
      <c r="R190" s="9"/>
      <c r="S190" s="9"/>
      <c r="T190" s="9"/>
      <c r="U190" s="9"/>
      <c r="W190" s="9"/>
      <c r="Y190" s="9"/>
      <c r="Z190" s="9"/>
      <c r="AA190" s="9"/>
      <c r="AB190" s="9"/>
    </row>
    <row r="191" spans="2:28" ht="15.75" customHeight="1">
      <c r="B191" s="5"/>
      <c r="C191" s="5"/>
      <c r="D191" s="10"/>
      <c r="E191" s="11"/>
      <c r="F191" s="1"/>
      <c r="P191" s="1"/>
      <c r="R191" s="9"/>
      <c r="S191" s="9"/>
      <c r="T191" s="9"/>
      <c r="U191" s="9"/>
      <c r="W191" s="9"/>
      <c r="Y191" s="9"/>
      <c r="Z191" s="9"/>
      <c r="AA191" s="9"/>
      <c r="AB191" s="9"/>
    </row>
    <row r="192" spans="2:28" ht="15.75" customHeight="1">
      <c r="B192" s="5"/>
      <c r="C192" s="5"/>
      <c r="D192" s="10"/>
      <c r="E192" s="11"/>
      <c r="F192" s="1"/>
      <c r="P192" s="1"/>
      <c r="R192" s="9"/>
      <c r="S192" s="9"/>
      <c r="T192" s="9"/>
      <c r="U192" s="9"/>
      <c r="W192" s="9"/>
      <c r="Y192" s="9"/>
      <c r="Z192" s="9"/>
      <c r="AA192" s="9"/>
      <c r="AB192" s="9"/>
    </row>
    <row r="193" spans="2:28" ht="15.75" customHeight="1">
      <c r="B193" s="5"/>
      <c r="C193" s="5"/>
      <c r="D193" s="10"/>
      <c r="E193" s="11"/>
      <c r="F193" s="1"/>
      <c r="P193" s="1"/>
      <c r="R193" s="9"/>
      <c r="S193" s="9"/>
      <c r="T193" s="9"/>
      <c r="U193" s="9"/>
      <c r="W193" s="9"/>
      <c r="Y193" s="9"/>
      <c r="Z193" s="9"/>
      <c r="AA193" s="9"/>
      <c r="AB193" s="9"/>
    </row>
    <row r="194" spans="2:28" ht="15.75" customHeight="1">
      <c r="B194" s="5"/>
      <c r="C194" s="5"/>
      <c r="D194" s="10"/>
      <c r="E194" s="11"/>
      <c r="F194" s="1"/>
      <c r="P194" s="1"/>
      <c r="R194" s="9"/>
      <c r="S194" s="9"/>
      <c r="T194" s="9"/>
      <c r="U194" s="9"/>
      <c r="W194" s="9"/>
      <c r="Y194" s="9"/>
      <c r="Z194" s="9"/>
      <c r="AA194" s="9"/>
      <c r="AB194" s="9"/>
    </row>
    <row r="195" spans="2:28" ht="15.75" customHeight="1">
      <c r="B195" s="5"/>
      <c r="C195" s="5"/>
      <c r="D195" s="10"/>
      <c r="E195" s="11"/>
      <c r="F195" s="1"/>
      <c r="P195" s="1"/>
      <c r="R195" s="9"/>
      <c r="S195" s="9"/>
      <c r="T195" s="9"/>
      <c r="U195" s="9"/>
      <c r="W195" s="9"/>
      <c r="Y195" s="9"/>
      <c r="Z195" s="9"/>
      <c r="AA195" s="9"/>
      <c r="AB195" s="9"/>
    </row>
    <row r="196" spans="2:28" ht="15.75" customHeight="1">
      <c r="B196" s="5"/>
      <c r="C196" s="5"/>
      <c r="D196" s="10"/>
      <c r="E196" s="11"/>
      <c r="F196" s="1"/>
      <c r="P196" s="1"/>
      <c r="R196" s="9"/>
      <c r="S196" s="9"/>
      <c r="T196" s="9"/>
      <c r="U196" s="9"/>
      <c r="W196" s="9"/>
      <c r="Y196" s="9"/>
      <c r="Z196" s="9"/>
      <c r="AA196" s="9"/>
      <c r="AB196" s="9"/>
    </row>
    <row r="197" spans="2:28" ht="15.75" customHeight="1">
      <c r="B197" s="5"/>
      <c r="C197" s="5"/>
      <c r="D197" s="10"/>
      <c r="E197" s="11"/>
      <c r="F197" s="1"/>
      <c r="P197" s="1"/>
      <c r="R197" s="9"/>
      <c r="S197" s="9"/>
      <c r="T197" s="9"/>
      <c r="U197" s="9"/>
      <c r="W197" s="9"/>
      <c r="Y197" s="9"/>
      <c r="Z197" s="9"/>
      <c r="AA197" s="9"/>
      <c r="AB197" s="9"/>
    </row>
    <row r="198" spans="2:28" ht="15.75" customHeight="1">
      <c r="B198" s="5"/>
      <c r="C198" s="5"/>
      <c r="D198" s="10"/>
      <c r="E198" s="11"/>
      <c r="F198" s="1"/>
      <c r="P198" s="1"/>
      <c r="R198" s="9"/>
      <c r="S198" s="9"/>
      <c r="T198" s="9"/>
      <c r="U198" s="9"/>
      <c r="W198" s="9"/>
      <c r="Y198" s="9"/>
      <c r="Z198" s="9"/>
      <c r="AA198" s="9"/>
      <c r="AB198" s="9"/>
    </row>
    <row r="199" spans="2:28" ht="15.75" customHeight="1">
      <c r="B199" s="5"/>
      <c r="C199" s="5"/>
      <c r="D199" s="10"/>
      <c r="E199" s="11"/>
      <c r="F199" s="1"/>
      <c r="P199" s="1"/>
      <c r="R199" s="9"/>
      <c r="S199" s="9"/>
      <c r="T199" s="9"/>
      <c r="U199" s="9"/>
      <c r="W199" s="9"/>
      <c r="Y199" s="9"/>
      <c r="Z199" s="9"/>
      <c r="AA199" s="9"/>
      <c r="AB199" s="9"/>
    </row>
    <row r="200" spans="2:28" ht="15.75" customHeight="1">
      <c r="B200" s="5"/>
      <c r="C200" s="5"/>
      <c r="D200" s="10"/>
      <c r="E200" s="11"/>
      <c r="F200" s="1"/>
      <c r="P200" s="1"/>
      <c r="R200" s="9"/>
      <c r="S200" s="9"/>
      <c r="T200" s="9"/>
      <c r="U200" s="9"/>
      <c r="W200" s="9"/>
      <c r="Y200" s="9"/>
      <c r="Z200" s="9"/>
      <c r="AA200" s="9"/>
      <c r="AB200" s="9"/>
    </row>
    <row r="201" spans="2:28" ht="15.75" customHeight="1">
      <c r="B201" s="5"/>
      <c r="C201" s="5"/>
      <c r="D201" s="10"/>
      <c r="E201" s="11"/>
      <c r="F201" s="1"/>
      <c r="P201" s="1"/>
      <c r="R201" s="9"/>
      <c r="S201" s="9"/>
      <c r="T201" s="9"/>
      <c r="U201" s="9"/>
      <c r="W201" s="9"/>
      <c r="Y201" s="9"/>
      <c r="Z201" s="9"/>
      <c r="AA201" s="9"/>
      <c r="AB201" s="9"/>
    </row>
    <row r="202" spans="2:28" ht="15.75" customHeight="1">
      <c r="B202" s="5"/>
      <c r="C202" s="5"/>
      <c r="D202" s="10"/>
      <c r="E202" s="11"/>
      <c r="F202" s="1"/>
      <c r="P202" s="1"/>
      <c r="R202" s="9"/>
      <c r="S202" s="9"/>
      <c r="T202" s="9"/>
      <c r="U202" s="9"/>
      <c r="W202" s="9"/>
      <c r="Y202" s="9"/>
      <c r="Z202" s="9"/>
      <c r="AA202" s="9"/>
      <c r="AB202" s="9"/>
    </row>
    <row r="203" spans="2:28" ht="15.75" customHeight="1">
      <c r="B203" s="5"/>
      <c r="C203" s="5"/>
      <c r="D203" s="10"/>
      <c r="E203" s="11"/>
      <c r="F203" s="1"/>
      <c r="P203" s="1"/>
      <c r="R203" s="9"/>
      <c r="S203" s="9"/>
      <c r="T203" s="9"/>
      <c r="U203" s="9"/>
      <c r="W203" s="9"/>
      <c r="Y203" s="9"/>
      <c r="Z203" s="9"/>
      <c r="AA203" s="9"/>
      <c r="AB203" s="9"/>
    </row>
    <row r="204" spans="2:28" ht="15.75" customHeight="1">
      <c r="B204" s="5"/>
      <c r="C204" s="5"/>
      <c r="D204" s="10"/>
      <c r="E204" s="11"/>
      <c r="F204" s="1"/>
      <c r="P204" s="1"/>
      <c r="R204" s="9"/>
      <c r="S204" s="9"/>
      <c r="T204" s="9"/>
      <c r="U204" s="9"/>
      <c r="W204" s="9"/>
      <c r="Y204" s="9"/>
      <c r="Z204" s="9"/>
      <c r="AA204" s="9"/>
      <c r="AB204" s="9"/>
    </row>
    <row r="205" spans="2:28" ht="15.75" customHeight="1">
      <c r="B205" s="5"/>
      <c r="C205" s="5"/>
      <c r="D205" s="10"/>
      <c r="E205" s="11"/>
      <c r="F205" s="1"/>
      <c r="P205" s="1"/>
      <c r="R205" s="9"/>
      <c r="S205" s="9"/>
      <c r="T205" s="9"/>
      <c r="U205" s="9"/>
      <c r="W205" s="9"/>
      <c r="Y205" s="9"/>
      <c r="Z205" s="9"/>
      <c r="AA205" s="9"/>
      <c r="AB205" s="9"/>
    </row>
    <row r="206" spans="2:28" ht="15.75" customHeight="1">
      <c r="B206" s="5"/>
      <c r="C206" s="5"/>
      <c r="D206" s="10"/>
      <c r="E206" s="11"/>
      <c r="F206" s="1"/>
      <c r="P206" s="1"/>
      <c r="R206" s="9"/>
      <c r="S206" s="9"/>
      <c r="T206" s="9"/>
      <c r="U206" s="9"/>
      <c r="W206" s="9"/>
      <c r="Y206" s="9"/>
      <c r="Z206" s="9"/>
      <c r="AA206" s="9"/>
      <c r="AB206" s="9"/>
    </row>
    <row r="207" spans="2:28" ht="15.75" customHeight="1">
      <c r="B207" s="5"/>
      <c r="C207" s="5"/>
      <c r="D207" s="10"/>
      <c r="E207" s="11"/>
      <c r="F207" s="1"/>
      <c r="P207" s="1"/>
      <c r="R207" s="9"/>
      <c r="S207" s="9"/>
      <c r="T207" s="9"/>
      <c r="U207" s="9"/>
      <c r="W207" s="9"/>
      <c r="Y207" s="9"/>
      <c r="Z207" s="9"/>
      <c r="AA207" s="9"/>
      <c r="AB207" s="9"/>
    </row>
    <row r="208" spans="2:28" ht="15.75" customHeight="1">
      <c r="B208" s="5"/>
      <c r="C208" s="5"/>
      <c r="D208" s="10"/>
      <c r="E208" s="11"/>
      <c r="F208" s="1"/>
      <c r="P208" s="1"/>
      <c r="R208" s="9"/>
      <c r="S208" s="9"/>
      <c r="T208" s="9"/>
      <c r="U208" s="9"/>
      <c r="W208" s="9"/>
      <c r="Y208" s="9"/>
      <c r="Z208" s="9"/>
      <c r="AA208" s="9"/>
      <c r="AB208" s="9"/>
    </row>
    <row r="209" spans="2:28" ht="15.75" customHeight="1">
      <c r="B209" s="5"/>
      <c r="C209" s="5"/>
      <c r="D209" s="10"/>
      <c r="E209" s="11"/>
      <c r="F209" s="1"/>
      <c r="P209" s="1"/>
      <c r="R209" s="9"/>
      <c r="S209" s="9"/>
      <c r="T209" s="9"/>
      <c r="U209" s="9"/>
      <c r="W209" s="9"/>
      <c r="Y209" s="9"/>
      <c r="Z209" s="9"/>
      <c r="AA209" s="9"/>
      <c r="AB209" s="9"/>
    </row>
    <row r="210" spans="2:28" ht="15.75" customHeight="1">
      <c r="B210" s="5"/>
      <c r="C210" s="5"/>
      <c r="D210" s="10"/>
      <c r="E210" s="11"/>
      <c r="F210" s="1"/>
      <c r="P210" s="1"/>
      <c r="R210" s="9"/>
      <c r="S210" s="9"/>
      <c r="T210" s="9"/>
      <c r="U210" s="9"/>
      <c r="W210" s="9"/>
      <c r="Y210" s="9"/>
      <c r="Z210" s="9"/>
      <c r="AA210" s="9"/>
      <c r="AB210" s="9"/>
    </row>
    <row r="211" spans="2:28" ht="15.75" customHeight="1">
      <c r="B211" s="5"/>
      <c r="C211" s="5"/>
      <c r="D211" s="10"/>
      <c r="E211" s="11"/>
      <c r="F211" s="1"/>
      <c r="P211" s="1"/>
      <c r="R211" s="9"/>
      <c r="S211" s="9"/>
      <c r="T211" s="9"/>
      <c r="U211" s="9"/>
      <c r="W211" s="9"/>
      <c r="Y211" s="9"/>
      <c r="Z211" s="9"/>
      <c r="AA211" s="9"/>
      <c r="AB211" s="9"/>
    </row>
    <row r="212" spans="2:28" ht="15.75" customHeight="1">
      <c r="B212" s="5"/>
      <c r="C212" s="5"/>
      <c r="D212" s="10"/>
      <c r="E212" s="11"/>
      <c r="F212" s="1"/>
      <c r="P212" s="1"/>
      <c r="R212" s="9"/>
      <c r="S212" s="9"/>
      <c r="T212" s="9"/>
      <c r="U212" s="9"/>
      <c r="W212" s="9"/>
      <c r="Y212" s="9"/>
      <c r="Z212" s="9"/>
      <c r="AA212" s="9"/>
      <c r="AB212" s="9"/>
    </row>
    <row r="213" spans="2:28" ht="15.75" customHeight="1">
      <c r="B213" s="5"/>
      <c r="C213" s="5"/>
      <c r="D213" s="10"/>
      <c r="E213" s="11"/>
      <c r="F213" s="1"/>
      <c r="P213" s="1"/>
      <c r="R213" s="9"/>
      <c r="S213" s="9"/>
      <c r="T213" s="9"/>
      <c r="U213" s="9"/>
      <c r="W213" s="9"/>
      <c r="Y213" s="9"/>
      <c r="Z213" s="9"/>
      <c r="AA213" s="9"/>
      <c r="AB213" s="9"/>
    </row>
    <row r="214" spans="2:28" ht="15.75" customHeight="1">
      <c r="B214" s="5"/>
      <c r="C214" s="5"/>
      <c r="D214" s="10"/>
      <c r="E214" s="11"/>
      <c r="F214" s="1"/>
      <c r="P214" s="1"/>
      <c r="R214" s="9"/>
      <c r="S214" s="9"/>
      <c r="T214" s="9"/>
      <c r="U214" s="9"/>
      <c r="W214" s="9"/>
      <c r="Y214" s="9"/>
      <c r="Z214" s="9"/>
      <c r="AA214" s="9"/>
      <c r="AB214" s="9"/>
    </row>
    <row r="215" spans="2:28" ht="15.75" customHeight="1">
      <c r="B215" s="5"/>
      <c r="C215" s="5"/>
      <c r="D215" s="10"/>
      <c r="E215" s="11"/>
      <c r="F215" s="1"/>
      <c r="P215" s="1"/>
      <c r="R215" s="9"/>
      <c r="S215" s="9"/>
      <c r="T215" s="9"/>
      <c r="U215" s="9"/>
      <c r="W215" s="9"/>
      <c r="Y215" s="9"/>
      <c r="Z215" s="9"/>
      <c r="AA215" s="9"/>
      <c r="AB215" s="9"/>
    </row>
    <row r="216" spans="2:28" ht="15.75" customHeight="1">
      <c r="B216" s="5"/>
      <c r="C216" s="5"/>
      <c r="D216" s="10"/>
      <c r="E216" s="11"/>
      <c r="F216" s="1"/>
      <c r="P216" s="1"/>
      <c r="R216" s="9"/>
      <c r="S216" s="9"/>
      <c r="T216" s="9"/>
      <c r="U216" s="9"/>
      <c r="W216" s="9"/>
      <c r="Y216" s="9"/>
      <c r="Z216" s="9"/>
      <c r="AA216" s="9"/>
      <c r="AB216" s="9"/>
    </row>
    <row r="217" spans="2:28" ht="15.75" customHeight="1">
      <c r="B217" s="5"/>
      <c r="C217" s="5"/>
      <c r="D217" s="10"/>
      <c r="E217" s="11"/>
      <c r="F217" s="1"/>
      <c r="P217" s="1"/>
      <c r="R217" s="9"/>
      <c r="S217" s="9"/>
      <c r="T217" s="9"/>
      <c r="U217" s="9"/>
      <c r="W217" s="9"/>
      <c r="Y217" s="9"/>
      <c r="Z217" s="9"/>
      <c r="AA217" s="9"/>
      <c r="AB217" s="9"/>
    </row>
    <row r="218" spans="2:28" ht="15.75" customHeight="1">
      <c r="B218" s="5"/>
      <c r="C218" s="5"/>
      <c r="D218" s="10"/>
      <c r="E218" s="11"/>
      <c r="F218" s="1"/>
      <c r="P218" s="1"/>
      <c r="R218" s="9"/>
      <c r="S218" s="9"/>
      <c r="T218" s="9"/>
      <c r="U218" s="9"/>
      <c r="W218" s="9"/>
      <c r="Y218" s="9"/>
      <c r="Z218" s="9"/>
      <c r="AA218" s="9"/>
      <c r="AB218" s="9"/>
    </row>
    <row r="219" spans="2:28" ht="15.75" customHeight="1">
      <c r="B219" s="5"/>
      <c r="C219" s="5"/>
      <c r="D219" s="10"/>
      <c r="E219" s="11"/>
      <c r="F219" s="1"/>
      <c r="P219" s="1"/>
      <c r="R219" s="9"/>
      <c r="S219" s="9"/>
      <c r="T219" s="9"/>
      <c r="U219" s="9"/>
      <c r="W219" s="9"/>
      <c r="Y219" s="9"/>
      <c r="Z219" s="9"/>
      <c r="AA219" s="9"/>
      <c r="AB219" s="9"/>
    </row>
    <row r="220" spans="2:28" ht="15.75" customHeight="1">
      <c r="B220" s="5"/>
      <c r="C220" s="5"/>
      <c r="D220" s="10"/>
      <c r="E220" s="11"/>
      <c r="F220" s="1"/>
      <c r="P220" s="1"/>
      <c r="R220" s="9"/>
      <c r="S220" s="9"/>
      <c r="T220" s="9"/>
      <c r="U220" s="9"/>
      <c r="W220" s="9"/>
      <c r="Y220" s="9"/>
      <c r="Z220" s="9"/>
      <c r="AA220" s="9"/>
      <c r="AB220" s="9"/>
    </row>
    <row r="221" spans="2:28" ht="15.75" customHeight="1">
      <c r="B221" s="5"/>
      <c r="C221" s="5"/>
      <c r="D221" s="10"/>
      <c r="E221" s="11"/>
      <c r="F221" s="1"/>
      <c r="P221" s="1"/>
      <c r="R221" s="9"/>
      <c r="S221" s="9"/>
      <c r="T221" s="9"/>
      <c r="U221" s="9"/>
      <c r="W221" s="9"/>
      <c r="Y221" s="9"/>
      <c r="Z221" s="9"/>
      <c r="AA221" s="9"/>
      <c r="AB221" s="9"/>
    </row>
    <row r="222" spans="2:28" ht="15.75" customHeight="1">
      <c r="B222" s="5"/>
      <c r="C222" s="5"/>
      <c r="D222" s="10"/>
      <c r="E222" s="11"/>
      <c r="F222" s="1"/>
      <c r="P222" s="1"/>
      <c r="R222" s="9"/>
      <c r="S222" s="9"/>
      <c r="T222" s="9"/>
      <c r="U222" s="9"/>
      <c r="W222" s="9"/>
      <c r="Y222" s="9"/>
      <c r="Z222" s="9"/>
      <c r="AA222" s="9"/>
      <c r="AB222" s="9"/>
    </row>
    <row r="223" spans="2:28" ht="15.75" customHeight="1">
      <c r="B223" s="5"/>
      <c r="C223" s="5"/>
      <c r="D223" s="10"/>
      <c r="E223" s="11"/>
      <c r="F223" s="1"/>
      <c r="P223" s="1"/>
      <c r="R223" s="9"/>
      <c r="S223" s="9"/>
      <c r="T223" s="9"/>
      <c r="U223" s="9"/>
      <c r="W223" s="9"/>
      <c r="Y223" s="9"/>
      <c r="Z223" s="9"/>
      <c r="AA223" s="9"/>
      <c r="AB223" s="9"/>
    </row>
    <row r="224" spans="2:28" ht="15.75" customHeight="1">
      <c r="B224" s="5"/>
      <c r="C224" s="5"/>
      <c r="D224" s="10"/>
      <c r="E224" s="11"/>
      <c r="F224" s="1"/>
      <c r="P224" s="1"/>
      <c r="R224" s="9"/>
      <c r="S224" s="9"/>
      <c r="T224" s="9"/>
      <c r="U224" s="9"/>
      <c r="W224" s="9"/>
      <c r="Y224" s="9"/>
      <c r="Z224" s="9"/>
      <c r="AA224" s="9"/>
      <c r="AB224" s="9"/>
    </row>
    <row r="225" spans="2:28" ht="15.75" customHeight="1">
      <c r="B225" s="5"/>
      <c r="C225" s="5"/>
      <c r="D225" s="10"/>
      <c r="E225" s="11"/>
      <c r="F225" s="1"/>
      <c r="P225" s="1"/>
      <c r="R225" s="9"/>
      <c r="S225" s="9"/>
      <c r="T225" s="9"/>
      <c r="U225" s="9"/>
      <c r="W225" s="9"/>
      <c r="Y225" s="9"/>
      <c r="Z225" s="9"/>
      <c r="AA225" s="9"/>
      <c r="AB225" s="9"/>
    </row>
    <row r="226" spans="2:28" ht="15.75" customHeight="1">
      <c r="B226" s="5"/>
      <c r="C226" s="5"/>
      <c r="D226" s="10"/>
      <c r="E226" s="11"/>
      <c r="F226" s="1"/>
      <c r="P226" s="1"/>
      <c r="R226" s="9"/>
      <c r="S226" s="9"/>
      <c r="T226" s="9"/>
      <c r="U226" s="9"/>
      <c r="W226" s="9"/>
      <c r="Y226" s="9"/>
      <c r="Z226" s="9"/>
      <c r="AA226" s="9"/>
      <c r="AB226" s="9"/>
    </row>
    <row r="227" spans="2:28" ht="15.75" customHeight="1">
      <c r="B227" s="5"/>
      <c r="C227" s="5"/>
      <c r="D227" s="10"/>
      <c r="E227" s="11"/>
      <c r="F227" s="1"/>
      <c r="P227" s="1"/>
      <c r="R227" s="9"/>
      <c r="S227" s="9"/>
      <c r="T227" s="9"/>
      <c r="U227" s="9"/>
      <c r="W227" s="9"/>
      <c r="Y227" s="9"/>
      <c r="Z227" s="9"/>
      <c r="AA227" s="9"/>
      <c r="AB227" s="9"/>
    </row>
    <row r="228" spans="2:28" ht="15.75" customHeight="1">
      <c r="B228" s="5"/>
      <c r="C228" s="5"/>
      <c r="D228" s="10"/>
      <c r="E228" s="11"/>
      <c r="F228" s="1"/>
      <c r="P228" s="1"/>
      <c r="R228" s="9"/>
      <c r="S228" s="9"/>
      <c r="T228" s="9"/>
      <c r="U228" s="9"/>
      <c r="W228" s="9"/>
      <c r="Y228" s="9"/>
      <c r="Z228" s="9"/>
      <c r="AA228" s="9"/>
      <c r="AB228" s="9"/>
    </row>
    <row r="229" spans="2:28" ht="15.75" customHeight="1">
      <c r="B229" s="5"/>
      <c r="C229" s="5"/>
      <c r="D229" s="10"/>
      <c r="E229" s="11"/>
      <c r="F229" s="1"/>
      <c r="P229" s="1"/>
      <c r="R229" s="9"/>
      <c r="S229" s="9"/>
      <c r="T229" s="9"/>
      <c r="U229" s="9"/>
      <c r="W229" s="9"/>
      <c r="Y229" s="9"/>
      <c r="Z229" s="9"/>
      <c r="AA229" s="9"/>
      <c r="AB229" s="9"/>
    </row>
    <row r="230" spans="2:28" ht="15.75" customHeight="1">
      <c r="B230" s="5"/>
      <c r="C230" s="5"/>
      <c r="D230" s="10"/>
      <c r="E230" s="11"/>
      <c r="F230" s="1"/>
      <c r="P230" s="1"/>
      <c r="R230" s="9"/>
      <c r="S230" s="9"/>
      <c r="T230" s="9"/>
      <c r="U230" s="9"/>
      <c r="W230" s="9"/>
      <c r="Y230" s="9"/>
      <c r="Z230" s="9"/>
      <c r="AA230" s="9"/>
      <c r="AB230" s="9"/>
    </row>
    <row r="231" spans="2:28" ht="15.75" customHeight="1">
      <c r="B231" s="5"/>
      <c r="C231" s="5"/>
      <c r="D231" s="10"/>
      <c r="E231" s="11"/>
      <c r="F231" s="1"/>
      <c r="P231" s="1"/>
      <c r="R231" s="9"/>
      <c r="S231" s="9"/>
      <c r="T231" s="9"/>
      <c r="U231" s="9"/>
      <c r="W231" s="9"/>
      <c r="Y231" s="9"/>
      <c r="Z231" s="9"/>
      <c r="AA231" s="9"/>
      <c r="AB231" s="9"/>
    </row>
    <row r="232" spans="2:28" ht="15.75" customHeight="1">
      <c r="B232" s="5"/>
      <c r="C232" s="5"/>
      <c r="D232" s="10"/>
      <c r="E232" s="11"/>
      <c r="F232" s="1"/>
      <c r="P232" s="1"/>
      <c r="R232" s="9"/>
      <c r="S232" s="9"/>
      <c r="T232" s="9"/>
      <c r="U232" s="9"/>
      <c r="W232" s="9"/>
      <c r="Y232" s="9"/>
      <c r="Z232" s="9"/>
      <c r="AA232" s="9"/>
      <c r="AB232" s="9"/>
    </row>
    <row r="233" spans="2:28" ht="15.75" customHeight="1">
      <c r="B233" s="5"/>
      <c r="C233" s="5"/>
      <c r="D233" s="10"/>
      <c r="E233" s="11"/>
      <c r="F233" s="1"/>
      <c r="P233" s="1"/>
      <c r="R233" s="9"/>
      <c r="S233" s="9"/>
      <c r="T233" s="9"/>
      <c r="U233" s="9"/>
      <c r="W233" s="9"/>
      <c r="Y233" s="9"/>
      <c r="Z233" s="9"/>
      <c r="AA233" s="9"/>
      <c r="AB233" s="9"/>
    </row>
    <row r="234" spans="2:28" ht="15.75" customHeight="1">
      <c r="B234" s="5"/>
      <c r="C234" s="5"/>
      <c r="D234" s="10"/>
      <c r="E234" s="11"/>
      <c r="F234" s="1"/>
      <c r="P234" s="1"/>
      <c r="R234" s="9"/>
      <c r="S234" s="9"/>
      <c r="T234" s="9"/>
      <c r="U234" s="9"/>
      <c r="W234" s="9"/>
      <c r="Y234" s="9"/>
      <c r="Z234" s="9"/>
      <c r="AA234" s="9"/>
      <c r="AB234" s="9"/>
    </row>
    <row r="235" spans="2:28" ht="15.75" customHeight="1">
      <c r="B235" s="5"/>
      <c r="C235" s="5"/>
      <c r="D235" s="10"/>
      <c r="E235" s="11"/>
      <c r="F235" s="1"/>
      <c r="P235" s="1"/>
      <c r="R235" s="9"/>
      <c r="S235" s="9"/>
      <c r="T235" s="9"/>
      <c r="U235" s="9"/>
      <c r="W235" s="9"/>
      <c r="Y235" s="9"/>
      <c r="Z235" s="9"/>
      <c r="AA235" s="9"/>
      <c r="AB235" s="9"/>
    </row>
    <row r="236" spans="2:28" ht="15.75" customHeight="1">
      <c r="B236" s="5"/>
      <c r="C236" s="5"/>
      <c r="D236" s="10"/>
      <c r="E236" s="11"/>
      <c r="F236" s="1"/>
      <c r="P236" s="1"/>
      <c r="R236" s="9"/>
      <c r="S236" s="9"/>
      <c r="T236" s="9"/>
      <c r="U236" s="9"/>
      <c r="W236" s="9"/>
      <c r="Y236" s="9"/>
      <c r="Z236" s="9"/>
      <c r="AA236" s="9"/>
      <c r="AB236" s="9"/>
    </row>
    <row r="237" spans="2:28" ht="15.75" customHeight="1">
      <c r="B237" s="5"/>
      <c r="C237" s="5"/>
      <c r="D237" s="10"/>
      <c r="E237" s="11"/>
      <c r="F237" s="1"/>
      <c r="P237" s="1"/>
      <c r="R237" s="9"/>
      <c r="S237" s="9"/>
      <c r="T237" s="9"/>
      <c r="U237" s="9"/>
      <c r="W237" s="9"/>
      <c r="Y237" s="9"/>
      <c r="Z237" s="9"/>
      <c r="AA237" s="9"/>
      <c r="AB237" s="9"/>
    </row>
    <row r="238" spans="2:28" ht="15.75" customHeight="1">
      <c r="B238" s="5"/>
      <c r="C238" s="5"/>
      <c r="D238" s="10"/>
      <c r="E238" s="11"/>
      <c r="F238" s="1"/>
      <c r="P238" s="1"/>
      <c r="R238" s="9"/>
      <c r="S238" s="9"/>
      <c r="T238" s="9"/>
      <c r="U238" s="9"/>
      <c r="W238" s="9"/>
      <c r="Y238" s="9"/>
      <c r="Z238" s="9"/>
      <c r="AA238" s="9"/>
      <c r="AB238" s="9"/>
    </row>
    <row r="239" spans="2:28" ht="15.75" customHeight="1">
      <c r="B239" s="5"/>
      <c r="C239" s="5"/>
      <c r="D239" s="10"/>
      <c r="E239" s="11"/>
      <c r="F239" s="1"/>
      <c r="P239" s="1"/>
      <c r="R239" s="9"/>
      <c r="S239" s="9"/>
      <c r="T239" s="9"/>
      <c r="U239" s="9"/>
      <c r="W239" s="9"/>
      <c r="Y239" s="9"/>
      <c r="Z239" s="9"/>
      <c r="AA239" s="9"/>
      <c r="AB239" s="9"/>
    </row>
    <row r="240" spans="2:28" ht="15.75" customHeight="1">
      <c r="B240" s="5"/>
      <c r="C240" s="5"/>
      <c r="D240" s="10"/>
      <c r="E240" s="11"/>
      <c r="F240" s="1"/>
      <c r="P240" s="1"/>
      <c r="R240" s="9"/>
      <c r="S240" s="9"/>
      <c r="T240" s="9"/>
      <c r="U240" s="9"/>
      <c r="W240" s="9"/>
      <c r="Y240" s="9"/>
      <c r="Z240" s="9"/>
      <c r="AA240" s="9"/>
      <c r="AB240" s="9"/>
    </row>
    <row r="241" spans="2:28" ht="15.75" customHeight="1">
      <c r="B241" s="5"/>
      <c r="C241" s="5"/>
      <c r="D241" s="10"/>
      <c r="E241" s="11"/>
      <c r="F241" s="1"/>
      <c r="P241" s="1"/>
      <c r="R241" s="9"/>
      <c r="S241" s="9"/>
      <c r="T241" s="9"/>
      <c r="U241" s="9"/>
      <c r="W241" s="9"/>
      <c r="Y241" s="9"/>
      <c r="Z241" s="9"/>
      <c r="AA241" s="9"/>
      <c r="AB241" s="9"/>
    </row>
    <row r="242" spans="2:28" ht="15.75" customHeight="1">
      <c r="B242" s="5"/>
      <c r="C242" s="5"/>
      <c r="D242" s="10"/>
      <c r="E242" s="11"/>
      <c r="F242" s="1"/>
      <c r="P242" s="1"/>
      <c r="R242" s="9"/>
      <c r="S242" s="9"/>
      <c r="T242" s="9"/>
      <c r="U242" s="9"/>
      <c r="W242" s="9"/>
      <c r="Y242" s="9"/>
      <c r="Z242" s="9"/>
      <c r="AA242" s="9"/>
      <c r="AB242" s="9"/>
    </row>
    <row r="243" spans="2:28" ht="15.75" customHeight="1">
      <c r="B243" s="5"/>
      <c r="C243" s="5"/>
      <c r="D243" s="10"/>
      <c r="E243" s="11"/>
      <c r="F243" s="1"/>
      <c r="P243" s="1"/>
      <c r="R243" s="9"/>
      <c r="S243" s="9"/>
      <c r="T243" s="9"/>
      <c r="U243" s="9"/>
      <c r="W243" s="9"/>
      <c r="Y243" s="9"/>
      <c r="Z243" s="9"/>
      <c r="AA243" s="9"/>
      <c r="AB243" s="9"/>
    </row>
    <row r="244" spans="2:28" ht="15.75" customHeight="1">
      <c r="B244" s="5"/>
      <c r="C244" s="5"/>
      <c r="D244" s="10"/>
      <c r="E244" s="11"/>
      <c r="F244" s="1"/>
      <c r="P244" s="1"/>
      <c r="R244" s="9"/>
      <c r="S244" s="9"/>
      <c r="T244" s="9"/>
      <c r="U244" s="9"/>
      <c r="W244" s="9"/>
      <c r="Y244" s="9"/>
      <c r="Z244" s="9"/>
      <c r="AA244" s="9"/>
      <c r="AB244" s="9"/>
    </row>
    <row r="245" spans="2:28" ht="15.75" customHeight="1">
      <c r="B245" s="5"/>
      <c r="C245" s="5"/>
      <c r="D245" s="10"/>
      <c r="E245" s="11"/>
      <c r="F245" s="1"/>
      <c r="P245" s="1"/>
      <c r="R245" s="9"/>
      <c r="S245" s="9"/>
      <c r="T245" s="9"/>
      <c r="U245" s="9"/>
      <c r="W245" s="9"/>
      <c r="Y245" s="9"/>
      <c r="Z245" s="9"/>
      <c r="AA245" s="9"/>
      <c r="AB245" s="9"/>
    </row>
    <row r="246" spans="2:28" ht="15.75" customHeight="1">
      <c r="B246" s="5"/>
      <c r="C246" s="5"/>
      <c r="D246" s="10"/>
      <c r="E246" s="11"/>
      <c r="F246" s="1"/>
      <c r="P246" s="1"/>
      <c r="R246" s="9"/>
      <c r="S246" s="9"/>
      <c r="T246" s="9"/>
      <c r="U246" s="9"/>
      <c r="W246" s="9"/>
      <c r="Y246" s="9"/>
      <c r="Z246" s="9"/>
      <c r="AA246" s="9"/>
      <c r="AB246" s="9"/>
    </row>
    <row r="247" spans="2:28" ht="15.75" customHeight="1">
      <c r="B247" s="5"/>
      <c r="C247" s="5"/>
      <c r="D247" s="10"/>
      <c r="E247" s="11"/>
      <c r="F247" s="1"/>
      <c r="P247" s="1"/>
      <c r="R247" s="9"/>
      <c r="S247" s="9"/>
      <c r="T247" s="9"/>
      <c r="U247" s="9"/>
      <c r="W247" s="9"/>
      <c r="Y247" s="9"/>
      <c r="Z247" s="9"/>
      <c r="AA247" s="9"/>
      <c r="AB247" s="9"/>
    </row>
    <row r="248" spans="2:28" ht="15.75" customHeight="1">
      <c r="B248" s="5"/>
      <c r="C248" s="5"/>
      <c r="D248" s="10"/>
      <c r="E248" s="11"/>
      <c r="F248" s="1"/>
      <c r="P248" s="1"/>
      <c r="R248" s="9"/>
      <c r="S248" s="9"/>
      <c r="T248" s="9"/>
      <c r="U248" s="9"/>
      <c r="W248" s="9"/>
      <c r="Y248" s="9"/>
      <c r="Z248" s="9"/>
      <c r="AA248" s="9"/>
      <c r="AB248" s="9"/>
    </row>
    <row r="249" spans="2:28" ht="15.75" customHeight="1">
      <c r="B249" s="5"/>
      <c r="C249" s="5"/>
      <c r="D249" s="10"/>
      <c r="E249" s="11"/>
      <c r="F249" s="1"/>
      <c r="P249" s="1"/>
      <c r="R249" s="9"/>
      <c r="S249" s="9"/>
      <c r="T249" s="9"/>
      <c r="U249" s="9"/>
      <c r="W249" s="9"/>
      <c r="Y249" s="9"/>
      <c r="Z249" s="9"/>
      <c r="AA249" s="9"/>
      <c r="AB249" s="9"/>
    </row>
    <row r="250" spans="2:28" ht="15.75" customHeight="1">
      <c r="B250" s="5"/>
      <c r="C250" s="5"/>
      <c r="D250" s="10"/>
      <c r="E250" s="11"/>
      <c r="F250" s="1"/>
      <c r="P250" s="1"/>
      <c r="R250" s="9"/>
      <c r="S250" s="9"/>
      <c r="T250" s="9"/>
      <c r="U250" s="9"/>
      <c r="W250" s="9"/>
      <c r="Y250" s="9"/>
      <c r="Z250" s="9"/>
      <c r="AA250" s="9"/>
      <c r="AB250" s="9"/>
    </row>
    <row r="251" spans="2:28" ht="15.75" customHeight="1">
      <c r="B251" s="5"/>
      <c r="C251" s="5"/>
      <c r="D251" s="10"/>
      <c r="E251" s="11"/>
      <c r="F251" s="1"/>
      <c r="P251" s="1"/>
      <c r="R251" s="9"/>
      <c r="S251" s="9"/>
      <c r="T251" s="9"/>
      <c r="U251" s="9"/>
      <c r="W251" s="9"/>
      <c r="Y251" s="9"/>
      <c r="Z251" s="9"/>
      <c r="AA251" s="9"/>
      <c r="AB251" s="9"/>
    </row>
    <row r="252" spans="2:28" ht="15.75" customHeight="1">
      <c r="B252" s="5"/>
      <c r="C252" s="5"/>
      <c r="D252" s="10"/>
      <c r="E252" s="11"/>
      <c r="F252" s="1"/>
      <c r="P252" s="1"/>
      <c r="R252" s="9"/>
      <c r="S252" s="9"/>
      <c r="T252" s="9"/>
      <c r="U252" s="9"/>
      <c r="W252" s="9"/>
      <c r="Y252" s="9"/>
      <c r="Z252" s="9"/>
      <c r="AA252" s="9"/>
      <c r="AB252" s="9"/>
    </row>
    <row r="253" spans="2:28" ht="15.75" customHeight="1">
      <c r="B253" s="5"/>
      <c r="C253" s="5"/>
      <c r="D253" s="10"/>
      <c r="E253" s="11"/>
      <c r="F253" s="1"/>
      <c r="P253" s="1"/>
      <c r="R253" s="9"/>
      <c r="S253" s="9"/>
      <c r="T253" s="9"/>
      <c r="U253" s="9"/>
      <c r="W253" s="9"/>
      <c r="Y253" s="9"/>
      <c r="Z253" s="9"/>
      <c r="AA253" s="9"/>
      <c r="AB253" s="9"/>
    </row>
    <row r="254" spans="2:28" ht="15.75" customHeight="1">
      <c r="B254" s="5"/>
      <c r="C254" s="5"/>
      <c r="D254" s="10"/>
      <c r="E254" s="11"/>
      <c r="F254" s="1"/>
      <c r="P254" s="1"/>
      <c r="R254" s="9"/>
      <c r="S254" s="9"/>
      <c r="T254" s="9"/>
      <c r="U254" s="9"/>
      <c r="W254" s="9"/>
      <c r="Y254" s="9"/>
      <c r="Z254" s="9"/>
      <c r="AA254" s="9"/>
      <c r="AB254" s="9"/>
    </row>
    <row r="255" spans="2:28" ht="15.75" customHeight="1">
      <c r="B255" s="5"/>
      <c r="C255" s="5"/>
      <c r="D255" s="10"/>
      <c r="E255" s="11"/>
      <c r="F255" s="1"/>
      <c r="P255" s="1"/>
      <c r="R255" s="9"/>
      <c r="S255" s="9"/>
      <c r="T255" s="9"/>
      <c r="U255" s="9"/>
      <c r="W255" s="9"/>
      <c r="Y255" s="9"/>
      <c r="Z255" s="9"/>
      <c r="AA255" s="9"/>
      <c r="AB255" s="9"/>
    </row>
    <row r="256" spans="2:28" ht="15.75" customHeight="1">
      <c r="B256" s="5"/>
      <c r="C256" s="5"/>
      <c r="D256" s="10"/>
      <c r="E256" s="11"/>
      <c r="F256" s="1"/>
      <c r="P256" s="1"/>
      <c r="R256" s="9"/>
      <c r="S256" s="9"/>
      <c r="T256" s="9"/>
      <c r="U256" s="9"/>
      <c r="W256" s="9"/>
      <c r="Y256" s="9"/>
      <c r="Z256" s="9"/>
      <c r="AA256" s="9"/>
      <c r="AB256" s="9"/>
    </row>
    <row r="257" spans="2:28" ht="15.75" customHeight="1">
      <c r="B257" s="5"/>
      <c r="C257" s="5"/>
      <c r="D257" s="10"/>
      <c r="E257" s="11"/>
      <c r="F257" s="1"/>
      <c r="P257" s="1"/>
      <c r="R257" s="9"/>
      <c r="S257" s="9"/>
      <c r="T257" s="9"/>
      <c r="U257" s="9"/>
      <c r="W257" s="9"/>
      <c r="Y257" s="9"/>
      <c r="Z257" s="9"/>
      <c r="AA257" s="9"/>
      <c r="AB257" s="9"/>
    </row>
    <row r="258" spans="2:28" ht="15.75" customHeight="1">
      <c r="B258" s="5"/>
      <c r="C258" s="5"/>
      <c r="D258" s="10"/>
      <c r="E258" s="11"/>
      <c r="F258" s="1"/>
      <c r="P258" s="1"/>
      <c r="R258" s="9"/>
      <c r="S258" s="9"/>
      <c r="T258" s="9"/>
      <c r="U258" s="9"/>
      <c r="W258" s="9"/>
      <c r="Y258" s="9"/>
      <c r="Z258" s="9"/>
      <c r="AA258" s="9"/>
      <c r="AB258" s="9"/>
    </row>
    <row r="259" spans="2:28" ht="15.75" customHeight="1">
      <c r="B259" s="5"/>
      <c r="C259" s="5"/>
      <c r="D259" s="10"/>
      <c r="E259" s="11"/>
      <c r="F259" s="1"/>
      <c r="P259" s="1"/>
      <c r="R259" s="9"/>
      <c r="S259" s="9"/>
      <c r="T259" s="9"/>
      <c r="U259" s="9"/>
      <c r="W259" s="9"/>
      <c r="Y259" s="9"/>
      <c r="Z259" s="9"/>
      <c r="AA259" s="9"/>
      <c r="AB259" s="9"/>
    </row>
    <row r="260" spans="2:28" ht="15.75" customHeight="1">
      <c r="B260" s="5"/>
      <c r="C260" s="5"/>
      <c r="D260" s="10"/>
      <c r="E260" s="11"/>
      <c r="F260" s="1"/>
      <c r="P260" s="1"/>
      <c r="R260" s="9"/>
      <c r="S260" s="9"/>
      <c r="T260" s="9"/>
      <c r="U260" s="9"/>
      <c r="W260" s="9"/>
      <c r="Y260" s="9"/>
      <c r="Z260" s="9"/>
      <c r="AA260" s="9"/>
      <c r="AB260" s="9"/>
    </row>
    <row r="261" spans="2:28" ht="15.75" customHeight="1">
      <c r="B261" s="5"/>
      <c r="C261" s="5"/>
      <c r="D261" s="10"/>
      <c r="E261" s="11"/>
      <c r="F261" s="1"/>
      <c r="P261" s="1"/>
      <c r="R261" s="9"/>
      <c r="S261" s="9"/>
      <c r="T261" s="9"/>
      <c r="U261" s="9"/>
      <c r="W261" s="9"/>
      <c r="Y261" s="9"/>
      <c r="Z261" s="9"/>
      <c r="AA261" s="9"/>
      <c r="AB261" s="9"/>
    </row>
    <row r="262" spans="2:28" ht="15.75" customHeight="1">
      <c r="B262" s="5"/>
      <c r="C262" s="5"/>
      <c r="D262" s="10"/>
      <c r="E262" s="11"/>
      <c r="F262" s="1"/>
      <c r="P262" s="1"/>
      <c r="R262" s="9"/>
      <c r="S262" s="9"/>
      <c r="T262" s="9"/>
      <c r="U262" s="9"/>
      <c r="W262" s="9"/>
      <c r="Y262" s="9"/>
      <c r="Z262" s="9"/>
      <c r="AA262" s="9"/>
      <c r="AB262" s="9"/>
    </row>
    <row r="263" spans="2:28" ht="15.75" customHeight="1">
      <c r="B263" s="5"/>
      <c r="C263" s="5"/>
      <c r="D263" s="10"/>
      <c r="E263" s="11"/>
      <c r="F263" s="1"/>
      <c r="P263" s="1"/>
      <c r="R263" s="9"/>
      <c r="S263" s="9"/>
      <c r="T263" s="9"/>
      <c r="U263" s="9"/>
      <c r="W263" s="9"/>
      <c r="Y263" s="9"/>
      <c r="Z263" s="9"/>
      <c r="AA263" s="9"/>
      <c r="AB263" s="9"/>
    </row>
    <row r="264" spans="2:28" ht="15.75" customHeight="1">
      <c r="B264" s="5"/>
      <c r="C264" s="5"/>
      <c r="D264" s="10"/>
      <c r="E264" s="11"/>
      <c r="F264" s="1"/>
      <c r="P264" s="1"/>
      <c r="R264" s="9"/>
      <c r="S264" s="9"/>
      <c r="T264" s="9"/>
      <c r="U264" s="9"/>
      <c r="W264" s="9"/>
      <c r="Y264" s="9"/>
      <c r="Z264" s="9"/>
      <c r="AA264" s="9"/>
      <c r="AB264" s="9"/>
    </row>
    <row r="265" spans="2:28" ht="15.75" customHeight="1">
      <c r="B265" s="5"/>
      <c r="C265" s="5"/>
      <c r="D265" s="10"/>
      <c r="E265" s="11"/>
      <c r="F265" s="1"/>
      <c r="P265" s="1"/>
      <c r="R265" s="9"/>
      <c r="S265" s="9"/>
      <c r="T265" s="9"/>
      <c r="U265" s="9"/>
      <c r="W265" s="9"/>
      <c r="Y265" s="9"/>
      <c r="Z265" s="9"/>
      <c r="AA265" s="9"/>
      <c r="AB265" s="9"/>
    </row>
    <row r="266" spans="2:28" ht="15.75" customHeight="1">
      <c r="B266" s="5"/>
      <c r="C266" s="5"/>
      <c r="D266" s="10"/>
      <c r="E266" s="11"/>
      <c r="F266" s="1"/>
      <c r="P266" s="1"/>
      <c r="R266" s="9"/>
      <c r="S266" s="9"/>
      <c r="T266" s="9"/>
      <c r="U266" s="9"/>
      <c r="W266" s="9"/>
      <c r="Y266" s="9"/>
      <c r="Z266" s="9"/>
      <c r="AA266" s="9"/>
      <c r="AB266" s="9"/>
    </row>
    <row r="267" spans="2:28" ht="15.75" customHeight="1">
      <c r="B267" s="5"/>
      <c r="C267" s="5"/>
      <c r="D267" s="10"/>
      <c r="E267" s="11"/>
      <c r="F267" s="1"/>
      <c r="P267" s="1"/>
      <c r="R267" s="9"/>
      <c r="S267" s="9"/>
      <c r="T267" s="9"/>
      <c r="U267" s="9"/>
      <c r="W267" s="9"/>
      <c r="Y267" s="9"/>
      <c r="Z267" s="9"/>
      <c r="AA267" s="9"/>
      <c r="AB267" s="9"/>
    </row>
    <row r="268" spans="2:28" ht="15.75" customHeight="1">
      <c r="B268" s="5"/>
      <c r="C268" s="5"/>
      <c r="D268" s="10"/>
      <c r="E268" s="11"/>
      <c r="F268" s="1"/>
      <c r="P268" s="1"/>
      <c r="R268" s="9"/>
      <c r="S268" s="9"/>
      <c r="T268" s="9"/>
      <c r="U268" s="9"/>
      <c r="W268" s="9"/>
      <c r="Y268" s="9"/>
      <c r="Z268" s="9"/>
      <c r="AA268" s="9"/>
      <c r="AB268" s="9"/>
    </row>
    <row r="269" spans="2:28" ht="15.75" customHeight="1">
      <c r="B269" s="5"/>
      <c r="C269" s="5"/>
      <c r="D269" s="10"/>
      <c r="E269" s="11"/>
      <c r="F269" s="1"/>
      <c r="P269" s="1"/>
      <c r="R269" s="9"/>
      <c r="S269" s="9"/>
      <c r="T269" s="9"/>
      <c r="U269" s="9"/>
      <c r="W269" s="9"/>
      <c r="Y269" s="9"/>
      <c r="Z269" s="9"/>
      <c r="AA269" s="9"/>
      <c r="AB269" s="9"/>
    </row>
    <row r="270" spans="2:28" ht="15.75" customHeight="1">
      <c r="B270" s="5"/>
      <c r="C270" s="5"/>
      <c r="D270" s="10"/>
      <c r="E270" s="11"/>
      <c r="F270" s="1"/>
      <c r="P270" s="1"/>
      <c r="R270" s="9"/>
      <c r="S270" s="9"/>
      <c r="T270" s="9"/>
      <c r="U270" s="9"/>
      <c r="W270" s="9"/>
      <c r="Y270" s="9"/>
      <c r="Z270" s="9"/>
      <c r="AA270" s="9"/>
      <c r="AB270" s="9"/>
    </row>
    <row r="271" spans="2:28" ht="15.75" customHeight="1">
      <c r="B271" s="5"/>
      <c r="C271" s="5"/>
      <c r="D271" s="10"/>
      <c r="E271" s="11"/>
      <c r="F271" s="1"/>
      <c r="P271" s="1"/>
      <c r="R271" s="9"/>
      <c r="S271" s="9"/>
      <c r="T271" s="9"/>
      <c r="U271" s="9"/>
      <c r="W271" s="9"/>
      <c r="Y271" s="9"/>
      <c r="Z271" s="9"/>
      <c r="AA271" s="9"/>
      <c r="AB271" s="9"/>
    </row>
    <row r="272" spans="2:28" ht="15.75" customHeight="1">
      <c r="B272" s="5"/>
      <c r="C272" s="5"/>
      <c r="D272" s="10"/>
      <c r="E272" s="11"/>
      <c r="F272" s="1"/>
      <c r="P272" s="1"/>
      <c r="R272" s="9"/>
      <c r="S272" s="9"/>
      <c r="T272" s="9"/>
      <c r="U272" s="9"/>
      <c r="W272" s="9"/>
      <c r="Y272" s="9"/>
      <c r="Z272" s="9"/>
      <c r="AA272" s="9"/>
      <c r="AB272" s="9"/>
    </row>
    <row r="273" spans="2:28" ht="15.75" customHeight="1">
      <c r="B273" s="5"/>
      <c r="C273" s="5"/>
      <c r="D273" s="10"/>
      <c r="E273" s="11"/>
      <c r="F273" s="1"/>
      <c r="P273" s="1"/>
      <c r="R273" s="9"/>
      <c r="S273" s="9"/>
      <c r="T273" s="9"/>
      <c r="U273" s="9"/>
      <c r="W273" s="9"/>
      <c r="Y273" s="9"/>
      <c r="Z273" s="9"/>
      <c r="AA273" s="9"/>
      <c r="AB273" s="9"/>
    </row>
    <row r="274" spans="2:28" ht="15.75" customHeight="1">
      <c r="B274" s="5"/>
      <c r="C274" s="5"/>
      <c r="D274" s="10"/>
      <c r="E274" s="11"/>
      <c r="F274" s="1"/>
      <c r="P274" s="1"/>
      <c r="R274" s="9"/>
      <c r="S274" s="9"/>
      <c r="T274" s="9"/>
      <c r="U274" s="9"/>
      <c r="W274" s="9"/>
      <c r="Y274" s="9"/>
      <c r="Z274" s="9"/>
      <c r="AA274" s="9"/>
      <c r="AB274" s="9"/>
    </row>
    <row r="275" spans="2:28" ht="15.75" customHeight="1">
      <c r="B275" s="5"/>
      <c r="C275" s="5"/>
      <c r="D275" s="10"/>
      <c r="E275" s="11"/>
      <c r="F275" s="1"/>
      <c r="P275" s="1"/>
      <c r="R275" s="9"/>
      <c r="S275" s="9"/>
      <c r="T275" s="9"/>
      <c r="U275" s="9"/>
      <c r="W275" s="9"/>
      <c r="Y275" s="9"/>
      <c r="Z275" s="9"/>
      <c r="AA275" s="9"/>
      <c r="AB275" s="9"/>
    </row>
    <row r="276" spans="2:28" ht="15.75" customHeight="1">
      <c r="B276" s="5"/>
      <c r="C276" s="5"/>
      <c r="D276" s="10"/>
      <c r="E276" s="11"/>
      <c r="F276" s="1"/>
      <c r="P276" s="1"/>
      <c r="R276" s="9"/>
      <c r="S276" s="9"/>
      <c r="T276" s="9"/>
      <c r="U276" s="9"/>
      <c r="W276" s="9"/>
      <c r="Y276" s="9"/>
      <c r="Z276" s="9"/>
      <c r="AA276" s="9"/>
      <c r="AB276" s="9"/>
    </row>
    <row r="277" spans="2:28" ht="15.75" customHeight="1">
      <c r="B277" s="5"/>
      <c r="C277" s="5"/>
      <c r="D277" s="10"/>
      <c r="E277" s="11"/>
      <c r="F277" s="1"/>
      <c r="P277" s="1"/>
      <c r="R277" s="9"/>
      <c r="S277" s="9"/>
      <c r="T277" s="9"/>
      <c r="U277" s="9"/>
      <c r="W277" s="9"/>
      <c r="Y277" s="9"/>
      <c r="Z277" s="9"/>
      <c r="AA277" s="9"/>
      <c r="AB277" s="9"/>
    </row>
    <row r="278" spans="2:28" ht="15.75" customHeight="1">
      <c r="B278" s="5"/>
      <c r="C278" s="5"/>
      <c r="D278" s="10"/>
      <c r="E278" s="11"/>
      <c r="F278" s="1"/>
      <c r="P278" s="1"/>
      <c r="R278" s="9"/>
      <c r="S278" s="9"/>
      <c r="T278" s="9"/>
      <c r="U278" s="9"/>
      <c r="W278" s="9"/>
      <c r="Y278" s="9"/>
      <c r="Z278" s="9"/>
      <c r="AA278" s="9"/>
      <c r="AB278" s="9"/>
    </row>
    <row r="279" spans="2:28" ht="15.75" customHeight="1">
      <c r="B279" s="5"/>
      <c r="C279" s="5"/>
      <c r="D279" s="10"/>
      <c r="E279" s="11"/>
      <c r="F279" s="1"/>
      <c r="P279" s="1"/>
      <c r="R279" s="9"/>
      <c r="S279" s="9"/>
      <c r="T279" s="9"/>
      <c r="U279" s="9"/>
      <c r="W279" s="9"/>
      <c r="Y279" s="9"/>
      <c r="Z279" s="9"/>
      <c r="AA279" s="9"/>
      <c r="AB279" s="9"/>
    </row>
    <row r="280" spans="2:28" ht="15.75" customHeight="1">
      <c r="B280" s="5"/>
      <c r="C280" s="5"/>
      <c r="D280" s="10"/>
      <c r="E280" s="11"/>
      <c r="F280" s="1"/>
      <c r="P280" s="1"/>
      <c r="R280" s="9"/>
      <c r="S280" s="9"/>
      <c r="T280" s="9"/>
      <c r="U280" s="9"/>
      <c r="W280" s="9"/>
      <c r="Y280" s="9"/>
      <c r="Z280" s="9"/>
      <c r="AA280" s="9"/>
      <c r="AB280" s="9"/>
    </row>
    <row r="281" spans="2:28" ht="15.75" customHeight="1">
      <c r="B281" s="5"/>
      <c r="C281" s="5"/>
      <c r="D281" s="10"/>
      <c r="E281" s="11"/>
      <c r="F281" s="1"/>
      <c r="P281" s="1"/>
      <c r="R281" s="9"/>
      <c r="S281" s="9"/>
      <c r="T281" s="9"/>
      <c r="U281" s="9"/>
      <c r="W281" s="9"/>
      <c r="Y281" s="9"/>
      <c r="Z281" s="9"/>
      <c r="AA281" s="9"/>
      <c r="AB281" s="9"/>
    </row>
    <row r="282" spans="2:28" ht="15.75" customHeight="1">
      <c r="B282" s="5"/>
      <c r="C282" s="5"/>
      <c r="D282" s="10"/>
      <c r="E282" s="11"/>
      <c r="F282" s="1"/>
      <c r="P282" s="1"/>
      <c r="R282" s="9"/>
      <c r="S282" s="9"/>
      <c r="T282" s="9"/>
      <c r="U282" s="9"/>
      <c r="W282" s="9"/>
      <c r="Y282" s="9"/>
      <c r="Z282" s="9"/>
      <c r="AA282" s="9"/>
      <c r="AB282" s="9"/>
    </row>
    <row r="283" spans="2:28" ht="15.75" customHeight="1">
      <c r="B283" s="5"/>
      <c r="C283" s="5"/>
      <c r="D283" s="10"/>
      <c r="E283" s="11"/>
      <c r="F283" s="1"/>
      <c r="P283" s="1"/>
      <c r="R283" s="9"/>
      <c r="S283" s="9"/>
      <c r="T283" s="9"/>
      <c r="U283" s="9"/>
      <c r="W283" s="9"/>
      <c r="Y283" s="9"/>
      <c r="Z283" s="9"/>
      <c r="AA283" s="9"/>
      <c r="AB283" s="9"/>
    </row>
    <row r="284" spans="2:28" ht="15.75" customHeight="1">
      <c r="B284" s="5"/>
      <c r="C284" s="5"/>
      <c r="D284" s="10"/>
      <c r="E284" s="11"/>
      <c r="F284" s="1"/>
      <c r="P284" s="1"/>
      <c r="R284" s="9"/>
      <c r="S284" s="9"/>
      <c r="T284" s="9"/>
      <c r="U284" s="9"/>
      <c r="W284" s="9"/>
      <c r="Y284" s="9"/>
      <c r="Z284" s="9"/>
      <c r="AA284" s="9"/>
      <c r="AB284" s="9"/>
    </row>
    <row r="285" spans="2:28" ht="15.75" customHeight="1">
      <c r="B285" s="5"/>
      <c r="C285" s="5"/>
      <c r="D285" s="10"/>
      <c r="E285" s="11"/>
      <c r="F285" s="1"/>
      <c r="P285" s="1"/>
      <c r="R285" s="9"/>
      <c r="S285" s="9"/>
      <c r="T285" s="9"/>
      <c r="U285" s="9"/>
      <c r="W285" s="9"/>
      <c r="Y285" s="9"/>
      <c r="Z285" s="9"/>
      <c r="AA285" s="9"/>
      <c r="AB285" s="9"/>
    </row>
    <row r="286" spans="2:28" ht="15.75" customHeight="1">
      <c r="B286" s="5"/>
      <c r="C286" s="5"/>
      <c r="D286" s="10"/>
      <c r="E286" s="11"/>
      <c r="F286" s="1"/>
      <c r="P286" s="1"/>
      <c r="R286" s="9"/>
      <c r="S286" s="9"/>
      <c r="T286" s="9"/>
      <c r="U286" s="9"/>
      <c r="W286" s="9"/>
      <c r="Y286" s="9"/>
      <c r="Z286" s="9"/>
      <c r="AA286" s="9"/>
      <c r="AB286" s="9"/>
    </row>
    <row r="287" spans="2:28" ht="15.75" customHeight="1">
      <c r="B287" s="5"/>
      <c r="C287" s="5"/>
      <c r="D287" s="10"/>
      <c r="E287" s="11"/>
      <c r="F287" s="1"/>
      <c r="P287" s="1"/>
      <c r="R287" s="9"/>
      <c r="S287" s="9"/>
      <c r="T287" s="9"/>
      <c r="U287" s="9"/>
      <c r="W287" s="9"/>
      <c r="Y287" s="9"/>
      <c r="Z287" s="9"/>
      <c r="AA287" s="9"/>
      <c r="AB287" s="9"/>
    </row>
    <row r="288" spans="2:28" ht="15.75" customHeight="1">
      <c r="B288" s="5"/>
      <c r="C288" s="5"/>
      <c r="D288" s="10"/>
      <c r="E288" s="11"/>
      <c r="F288" s="1"/>
      <c r="P288" s="1"/>
      <c r="R288" s="9"/>
      <c r="S288" s="9"/>
      <c r="T288" s="9"/>
      <c r="U288" s="9"/>
      <c r="W288" s="9"/>
      <c r="Y288" s="9"/>
      <c r="Z288" s="9"/>
      <c r="AA288" s="9"/>
      <c r="AB288" s="9"/>
    </row>
    <row r="289" spans="2:28" ht="15.75" customHeight="1">
      <c r="B289" s="5"/>
      <c r="C289" s="5"/>
      <c r="D289" s="10"/>
      <c r="E289" s="11"/>
      <c r="F289" s="1"/>
      <c r="P289" s="1"/>
      <c r="R289" s="9"/>
      <c r="S289" s="9"/>
      <c r="T289" s="9"/>
      <c r="U289" s="9"/>
      <c r="W289" s="9"/>
      <c r="Y289" s="9"/>
      <c r="Z289" s="9"/>
      <c r="AA289" s="9"/>
      <c r="AB289" s="9"/>
    </row>
    <row r="290" spans="2:28" ht="15.75" customHeight="1">
      <c r="B290" s="5"/>
      <c r="C290" s="5"/>
      <c r="D290" s="10"/>
      <c r="E290" s="11"/>
      <c r="F290" s="1"/>
      <c r="P290" s="1"/>
      <c r="R290" s="9"/>
      <c r="S290" s="9"/>
      <c r="T290" s="9"/>
      <c r="U290" s="9"/>
      <c r="W290" s="9"/>
      <c r="Y290" s="9"/>
      <c r="Z290" s="9"/>
      <c r="AA290" s="9"/>
      <c r="AB290" s="9"/>
    </row>
    <row r="291" spans="2:28" ht="15.75" customHeight="1">
      <c r="B291" s="5"/>
      <c r="C291" s="5"/>
      <c r="D291" s="10"/>
      <c r="E291" s="11"/>
      <c r="F291" s="1"/>
      <c r="P291" s="1"/>
      <c r="R291" s="9"/>
      <c r="S291" s="9"/>
      <c r="T291" s="9"/>
      <c r="U291" s="9"/>
      <c r="W291" s="9"/>
      <c r="Y291" s="9"/>
      <c r="Z291" s="9"/>
      <c r="AA291" s="9"/>
      <c r="AB291" s="9"/>
    </row>
    <row r="292" spans="2:28" ht="15.75" customHeight="1">
      <c r="B292" s="5"/>
      <c r="C292" s="5"/>
      <c r="D292" s="10"/>
      <c r="E292" s="11"/>
      <c r="F292" s="1"/>
      <c r="P292" s="1"/>
      <c r="R292" s="9"/>
      <c r="S292" s="9"/>
      <c r="T292" s="9"/>
      <c r="U292" s="9"/>
      <c r="W292" s="9"/>
      <c r="Y292" s="9"/>
      <c r="Z292" s="9"/>
      <c r="AA292" s="9"/>
      <c r="AB292" s="9"/>
    </row>
    <row r="293" spans="2:28" ht="15.75" customHeight="1">
      <c r="B293" s="5"/>
      <c r="C293" s="5"/>
      <c r="D293" s="10"/>
      <c r="E293" s="11"/>
      <c r="F293" s="1"/>
      <c r="P293" s="1"/>
      <c r="R293" s="9"/>
      <c r="S293" s="9"/>
      <c r="T293" s="9"/>
      <c r="U293" s="9"/>
      <c r="W293" s="9"/>
      <c r="Y293" s="9"/>
      <c r="Z293" s="9"/>
      <c r="AA293" s="9"/>
      <c r="AB293" s="9"/>
    </row>
    <row r="294" spans="2:28" ht="15.75" customHeight="1">
      <c r="B294" s="5"/>
      <c r="C294" s="5"/>
      <c r="D294" s="10"/>
      <c r="E294" s="11"/>
      <c r="F294" s="1"/>
      <c r="P294" s="1"/>
      <c r="R294" s="9"/>
      <c r="S294" s="9"/>
      <c r="T294" s="9"/>
      <c r="U294" s="9"/>
      <c r="W294" s="9"/>
      <c r="Y294" s="9"/>
      <c r="Z294" s="9"/>
      <c r="AA294" s="9"/>
      <c r="AB294" s="9"/>
    </row>
    <row r="295" spans="2:28" ht="15.75" customHeight="1">
      <c r="B295" s="5"/>
      <c r="C295" s="5"/>
      <c r="D295" s="10"/>
      <c r="E295" s="11"/>
      <c r="F295" s="1"/>
      <c r="P295" s="1"/>
      <c r="R295" s="9"/>
      <c r="S295" s="9"/>
      <c r="T295" s="9"/>
      <c r="U295" s="9"/>
      <c r="W295" s="9"/>
      <c r="Y295" s="9"/>
      <c r="Z295" s="9"/>
      <c r="AA295" s="9"/>
      <c r="AB295" s="9"/>
    </row>
    <row r="296" spans="2:28" ht="15.75" customHeight="1">
      <c r="B296" s="5"/>
      <c r="C296" s="5"/>
      <c r="D296" s="10"/>
      <c r="E296" s="11"/>
      <c r="F296" s="1"/>
      <c r="P296" s="1"/>
      <c r="R296" s="9"/>
      <c r="S296" s="9"/>
      <c r="T296" s="9"/>
      <c r="U296" s="9"/>
      <c r="W296" s="9"/>
      <c r="Y296" s="9"/>
      <c r="Z296" s="9"/>
      <c r="AA296" s="9"/>
      <c r="AB296" s="9"/>
    </row>
    <row r="297" spans="2:28" ht="15.75" customHeight="1">
      <c r="B297" s="5"/>
      <c r="C297" s="5"/>
      <c r="D297" s="10"/>
      <c r="E297" s="11"/>
      <c r="F297" s="1"/>
      <c r="P297" s="1"/>
      <c r="R297" s="9"/>
      <c r="S297" s="9"/>
      <c r="T297" s="9"/>
      <c r="U297" s="9"/>
      <c r="W297" s="9"/>
      <c r="Y297" s="9"/>
      <c r="Z297" s="9"/>
      <c r="AA297" s="9"/>
      <c r="AB297" s="9"/>
    </row>
    <row r="298" spans="2:28" ht="15.75" customHeight="1">
      <c r="B298" s="5"/>
      <c r="C298" s="5"/>
      <c r="D298" s="10"/>
      <c r="E298" s="11"/>
      <c r="F298" s="1"/>
      <c r="P298" s="1"/>
      <c r="R298" s="9"/>
      <c r="S298" s="9"/>
      <c r="T298" s="9"/>
      <c r="U298" s="9"/>
      <c r="W298" s="9"/>
      <c r="Y298" s="9"/>
      <c r="Z298" s="9"/>
      <c r="AA298" s="9"/>
      <c r="AB298" s="9"/>
    </row>
    <row r="299" spans="2:28" ht="15.75" customHeight="1">
      <c r="B299" s="5"/>
      <c r="C299" s="5"/>
      <c r="D299" s="10"/>
      <c r="E299" s="11"/>
      <c r="F299" s="1"/>
      <c r="P299" s="1"/>
      <c r="R299" s="9"/>
      <c r="S299" s="9"/>
      <c r="T299" s="9"/>
      <c r="U299" s="9"/>
      <c r="W299" s="9"/>
      <c r="Y299" s="9"/>
      <c r="Z299" s="9"/>
      <c r="AA299" s="9"/>
      <c r="AB299" s="9"/>
    </row>
    <row r="300" spans="2:28" ht="15.75" customHeight="1">
      <c r="B300" s="5"/>
      <c r="C300" s="5"/>
      <c r="D300" s="10"/>
      <c r="E300" s="11"/>
      <c r="F300" s="1"/>
      <c r="P300" s="1"/>
      <c r="R300" s="9"/>
      <c r="S300" s="9"/>
      <c r="T300" s="9"/>
      <c r="U300" s="9"/>
      <c r="W300" s="9"/>
      <c r="Y300" s="9"/>
      <c r="Z300" s="9"/>
      <c r="AA300" s="9"/>
      <c r="AB300" s="9"/>
    </row>
    <row r="301" spans="2:28" ht="15.75" customHeight="1">
      <c r="B301" s="5"/>
      <c r="C301" s="5"/>
      <c r="D301" s="10"/>
      <c r="E301" s="11"/>
      <c r="F301" s="1"/>
      <c r="P301" s="1"/>
      <c r="R301" s="9"/>
      <c r="S301" s="9"/>
      <c r="T301" s="9"/>
      <c r="U301" s="9"/>
      <c r="W301" s="9"/>
      <c r="Y301" s="9"/>
      <c r="Z301" s="9"/>
      <c r="AA301" s="9"/>
      <c r="AB301" s="9"/>
    </row>
    <row r="302" spans="2:28" ht="15.75" customHeight="1">
      <c r="B302" s="5"/>
      <c r="C302" s="5"/>
      <c r="D302" s="10"/>
      <c r="E302" s="11"/>
      <c r="F302" s="1"/>
      <c r="P302" s="1"/>
      <c r="R302" s="9"/>
      <c r="S302" s="9"/>
      <c r="T302" s="9"/>
      <c r="U302" s="9"/>
      <c r="W302" s="9"/>
      <c r="Y302" s="9"/>
      <c r="Z302" s="9"/>
      <c r="AA302" s="9"/>
      <c r="AB302" s="9"/>
    </row>
    <row r="303" spans="2:28" ht="15.75" customHeight="1">
      <c r="B303" s="5"/>
      <c r="C303" s="5"/>
      <c r="D303" s="10"/>
      <c r="E303" s="11"/>
      <c r="F303" s="1"/>
      <c r="P303" s="1"/>
      <c r="R303" s="9"/>
      <c r="S303" s="9"/>
      <c r="T303" s="9"/>
      <c r="U303" s="9"/>
      <c r="W303" s="9"/>
      <c r="Y303" s="9"/>
      <c r="Z303" s="9"/>
      <c r="AA303" s="9"/>
      <c r="AB303" s="9"/>
    </row>
    <row r="304" spans="2:28" ht="15.75" customHeight="1">
      <c r="B304" s="5"/>
      <c r="C304" s="5"/>
      <c r="D304" s="10"/>
      <c r="E304" s="11"/>
      <c r="F304" s="1"/>
      <c r="P304" s="1"/>
      <c r="R304" s="9"/>
      <c r="S304" s="9"/>
      <c r="T304" s="9"/>
      <c r="U304" s="9"/>
      <c r="W304" s="9"/>
      <c r="Y304" s="9"/>
      <c r="Z304" s="9"/>
      <c r="AA304" s="9"/>
      <c r="AB304" s="9"/>
    </row>
    <row r="305" spans="2:28" ht="15.75" customHeight="1">
      <c r="B305" s="5"/>
      <c r="C305" s="5"/>
      <c r="D305" s="10"/>
      <c r="E305" s="11"/>
      <c r="F305" s="1"/>
      <c r="P305" s="1"/>
      <c r="R305" s="9"/>
      <c r="S305" s="9"/>
      <c r="T305" s="9"/>
      <c r="U305" s="9"/>
      <c r="W305" s="9"/>
      <c r="Y305" s="9"/>
      <c r="Z305" s="9"/>
      <c r="AA305" s="9"/>
      <c r="AB305" s="9"/>
    </row>
    <row r="306" spans="2:28" ht="15.75" customHeight="1">
      <c r="B306" s="5"/>
      <c r="C306" s="5"/>
      <c r="D306" s="10"/>
      <c r="E306" s="11"/>
      <c r="F306" s="1"/>
      <c r="P306" s="1"/>
      <c r="R306" s="9"/>
      <c r="S306" s="9"/>
      <c r="T306" s="9"/>
      <c r="U306" s="9"/>
      <c r="W306" s="9"/>
      <c r="Y306" s="9"/>
      <c r="Z306" s="9"/>
      <c r="AA306" s="9"/>
      <c r="AB306" s="9"/>
    </row>
    <row r="307" spans="2:28" ht="15.75" customHeight="1">
      <c r="B307" s="5"/>
      <c r="C307" s="5"/>
      <c r="D307" s="10"/>
      <c r="E307" s="11"/>
      <c r="F307" s="1"/>
      <c r="P307" s="1"/>
      <c r="R307" s="9"/>
      <c r="S307" s="9"/>
      <c r="T307" s="9"/>
      <c r="U307" s="9"/>
      <c r="W307" s="9"/>
      <c r="Y307" s="9"/>
      <c r="Z307" s="9"/>
      <c r="AA307" s="9"/>
      <c r="AB307" s="9"/>
    </row>
    <row r="308" spans="2:28" ht="15.75" customHeight="1">
      <c r="B308" s="5"/>
      <c r="C308" s="5"/>
      <c r="D308" s="10"/>
      <c r="E308" s="11"/>
      <c r="F308" s="1"/>
      <c r="P308" s="1"/>
      <c r="R308" s="9"/>
      <c r="S308" s="9"/>
      <c r="T308" s="9"/>
      <c r="U308" s="9"/>
      <c r="W308" s="9"/>
      <c r="Y308" s="9"/>
      <c r="Z308" s="9"/>
      <c r="AA308" s="9"/>
      <c r="AB308" s="9"/>
    </row>
    <row r="309" spans="2:28" ht="15.75" customHeight="1">
      <c r="B309" s="5"/>
      <c r="C309" s="5"/>
      <c r="D309" s="10"/>
      <c r="E309" s="11"/>
      <c r="F309" s="1"/>
      <c r="P309" s="1"/>
      <c r="R309" s="9"/>
      <c r="S309" s="9"/>
      <c r="T309" s="9"/>
      <c r="U309" s="9"/>
      <c r="W309" s="9"/>
      <c r="Y309" s="9"/>
      <c r="Z309" s="9"/>
      <c r="AA309" s="9"/>
      <c r="AB309" s="9"/>
    </row>
    <row r="310" spans="2:28" ht="15.75" customHeight="1">
      <c r="B310" s="5"/>
      <c r="C310" s="5"/>
      <c r="D310" s="10"/>
      <c r="E310" s="11"/>
      <c r="F310" s="1"/>
      <c r="P310" s="1"/>
      <c r="R310" s="9"/>
      <c r="S310" s="9"/>
      <c r="T310" s="9"/>
      <c r="U310" s="9"/>
      <c r="W310" s="9"/>
      <c r="Y310" s="9"/>
      <c r="Z310" s="9"/>
      <c r="AA310" s="9"/>
      <c r="AB310" s="9"/>
    </row>
    <row r="311" spans="2:28" ht="15.75" customHeight="1">
      <c r="B311" s="5"/>
      <c r="C311" s="5"/>
      <c r="D311" s="10"/>
      <c r="E311" s="11"/>
      <c r="F311" s="1"/>
      <c r="P311" s="1"/>
      <c r="R311" s="9"/>
      <c r="S311" s="9"/>
      <c r="T311" s="9"/>
      <c r="U311" s="9"/>
      <c r="W311" s="9"/>
      <c r="Y311" s="9"/>
      <c r="Z311" s="9"/>
      <c r="AA311" s="9"/>
      <c r="AB311" s="9"/>
    </row>
    <row r="312" spans="2:28" ht="15.75" customHeight="1">
      <c r="B312" s="5"/>
      <c r="C312" s="5"/>
      <c r="D312" s="10"/>
      <c r="E312" s="11"/>
      <c r="F312" s="1"/>
      <c r="P312" s="1"/>
      <c r="R312" s="9"/>
      <c r="S312" s="9"/>
      <c r="T312" s="9"/>
      <c r="U312" s="9"/>
      <c r="W312" s="9"/>
      <c r="Y312" s="9"/>
      <c r="Z312" s="9"/>
      <c r="AA312" s="9"/>
      <c r="AB312" s="9"/>
    </row>
    <row r="313" spans="2:28" ht="15.75" customHeight="1">
      <c r="B313" s="5"/>
      <c r="C313" s="5"/>
      <c r="D313" s="10"/>
      <c r="E313" s="11"/>
      <c r="F313" s="1"/>
      <c r="P313" s="1"/>
      <c r="R313" s="9"/>
      <c r="S313" s="9"/>
      <c r="T313" s="9"/>
      <c r="U313" s="9"/>
      <c r="W313" s="9"/>
      <c r="Y313" s="9"/>
      <c r="Z313" s="9"/>
      <c r="AA313" s="9"/>
      <c r="AB313" s="9"/>
    </row>
    <row r="314" spans="2:28" ht="15.75" customHeight="1">
      <c r="F314" s="1"/>
    </row>
    <row r="315" spans="2:28" ht="15.75" customHeight="1">
      <c r="F315" s="1"/>
    </row>
    <row r="316" spans="2:28" ht="15.75" customHeight="1">
      <c r="F316" s="1"/>
    </row>
    <row r="317" spans="2:28" ht="15.75" customHeight="1">
      <c r="F317" s="1"/>
    </row>
    <row r="318" spans="2:28" ht="15.75" customHeight="1">
      <c r="F318" s="1"/>
    </row>
    <row r="319" spans="2:28" ht="15.75" customHeight="1">
      <c r="F319" s="1"/>
    </row>
    <row r="320" spans="2:28" ht="15.75" customHeight="1">
      <c r="F320" s="1"/>
    </row>
    <row r="321" spans="6:6" ht="15.75" customHeight="1">
      <c r="F321" s="1"/>
    </row>
    <row r="322" spans="6:6" ht="15.75" customHeight="1">
      <c r="F322" s="1"/>
    </row>
    <row r="323" spans="6:6" ht="15.75" customHeight="1">
      <c r="F323" s="1"/>
    </row>
    <row r="324" spans="6:6" ht="15.75" customHeight="1">
      <c r="F324" s="1"/>
    </row>
    <row r="325" spans="6:6" ht="15.75" customHeight="1">
      <c r="F325" s="1"/>
    </row>
    <row r="326" spans="6:6" ht="15.75" customHeight="1">
      <c r="F326" s="1"/>
    </row>
    <row r="327" spans="6:6" ht="15.75" customHeight="1">
      <c r="F327" s="1"/>
    </row>
    <row r="328" spans="6:6" ht="15.75" customHeight="1">
      <c r="F328" s="1"/>
    </row>
    <row r="329" spans="6:6" ht="15.75" customHeight="1">
      <c r="F329" s="1"/>
    </row>
    <row r="330" spans="6:6" ht="15.75" customHeight="1">
      <c r="F330" s="1"/>
    </row>
    <row r="331" spans="6:6" ht="15.75" customHeight="1">
      <c r="F331" s="1"/>
    </row>
    <row r="332" spans="6:6" ht="15.75" customHeight="1">
      <c r="F332" s="1"/>
    </row>
    <row r="333" spans="6:6" ht="15.75" customHeight="1">
      <c r="F333" s="1"/>
    </row>
    <row r="334" spans="6:6" ht="15.75" customHeight="1">
      <c r="F334" s="1"/>
    </row>
    <row r="335" spans="6:6" ht="15.75" customHeight="1">
      <c r="F335" s="1"/>
    </row>
    <row r="336" spans="6:6" ht="15.75" customHeight="1">
      <c r="F336" s="1"/>
    </row>
    <row r="337" spans="6:6" ht="15.75" customHeight="1">
      <c r="F337" s="1"/>
    </row>
    <row r="338" spans="6:6" ht="15.75" customHeight="1">
      <c r="F338" s="1"/>
    </row>
    <row r="339" spans="6:6" ht="15.75" customHeight="1">
      <c r="F339" s="1"/>
    </row>
    <row r="340" spans="6:6" ht="15.75" customHeight="1">
      <c r="F340" s="1"/>
    </row>
    <row r="341" spans="6:6" ht="15.75" customHeight="1">
      <c r="F341" s="1"/>
    </row>
    <row r="342" spans="6:6" ht="15.75" customHeight="1">
      <c r="F342" s="1"/>
    </row>
    <row r="343" spans="6:6" ht="15.75" customHeight="1">
      <c r="F343" s="1"/>
    </row>
    <row r="344" spans="6:6" ht="15.75" customHeight="1">
      <c r="F344" s="1"/>
    </row>
    <row r="345" spans="6:6" ht="15.75" customHeight="1">
      <c r="F345" s="1"/>
    </row>
    <row r="346" spans="6:6" ht="15.75" customHeight="1">
      <c r="F346" s="1"/>
    </row>
    <row r="347" spans="6:6" ht="15.75" customHeight="1">
      <c r="F347" s="1"/>
    </row>
    <row r="348" spans="6:6" ht="15.75" customHeight="1">
      <c r="F348" s="1"/>
    </row>
    <row r="349" spans="6:6" ht="15.75" customHeight="1">
      <c r="F349" s="1"/>
    </row>
    <row r="350" spans="6:6" ht="15.75" customHeight="1">
      <c r="F350" s="1"/>
    </row>
    <row r="351" spans="6:6" ht="15.75" customHeight="1">
      <c r="F351" s="1"/>
    </row>
    <row r="352" spans="6:6" ht="15.75" customHeight="1">
      <c r="F352" s="1"/>
    </row>
    <row r="353" spans="6:6" ht="15.75" customHeight="1">
      <c r="F353" s="1"/>
    </row>
    <row r="354" spans="6:6" ht="15.75" customHeight="1">
      <c r="F354" s="1"/>
    </row>
    <row r="355" spans="6:6" ht="15.75" customHeight="1">
      <c r="F355" s="1"/>
    </row>
    <row r="356" spans="6:6" ht="15.75" customHeight="1">
      <c r="F356" s="1"/>
    </row>
    <row r="357" spans="6:6" ht="15.75" customHeight="1">
      <c r="F357" s="1"/>
    </row>
    <row r="358" spans="6:6" ht="15.75" customHeight="1">
      <c r="F358" s="1"/>
    </row>
    <row r="359" spans="6:6" ht="15.75" customHeight="1">
      <c r="F359" s="1"/>
    </row>
    <row r="360" spans="6:6" ht="15.75" customHeight="1">
      <c r="F360" s="1"/>
    </row>
    <row r="361" spans="6:6" ht="15.75" customHeight="1">
      <c r="F361" s="1"/>
    </row>
    <row r="362" spans="6:6" ht="15.75" customHeight="1">
      <c r="F362" s="1"/>
    </row>
    <row r="363" spans="6:6" ht="15.75" customHeight="1">
      <c r="F363" s="1"/>
    </row>
    <row r="364" spans="6:6" ht="15.75" customHeight="1">
      <c r="F364" s="1"/>
    </row>
    <row r="365" spans="6:6" ht="15.75" customHeight="1">
      <c r="F365" s="1"/>
    </row>
    <row r="366" spans="6:6" ht="15.75" customHeight="1">
      <c r="F366" s="1"/>
    </row>
    <row r="367" spans="6:6" ht="15.75" customHeight="1">
      <c r="F367" s="1"/>
    </row>
    <row r="368" spans="6:6" ht="15.75" customHeight="1">
      <c r="F368" s="1"/>
    </row>
    <row r="369" spans="6:6" ht="15.75" customHeight="1">
      <c r="F369" s="1"/>
    </row>
    <row r="370" spans="6:6" ht="15.75" customHeight="1">
      <c r="F370" s="1"/>
    </row>
    <row r="371" spans="6:6" ht="15.75" customHeight="1">
      <c r="F371" s="1"/>
    </row>
    <row r="372" spans="6:6" ht="15.75" customHeight="1">
      <c r="F372" s="1"/>
    </row>
    <row r="373" spans="6:6" ht="15.75" customHeight="1">
      <c r="F373" s="1"/>
    </row>
    <row r="374" spans="6:6" ht="15.75" customHeight="1">
      <c r="F374" s="1"/>
    </row>
    <row r="375" spans="6:6" ht="15.75" customHeight="1">
      <c r="F375" s="1"/>
    </row>
    <row r="376" spans="6:6" ht="15.75" customHeight="1">
      <c r="F376" s="1"/>
    </row>
    <row r="377" spans="6:6" ht="15.75" customHeight="1">
      <c r="F377" s="1"/>
    </row>
    <row r="378" spans="6:6" ht="15.75" customHeight="1">
      <c r="F378" s="1"/>
    </row>
    <row r="379" spans="6:6" ht="15.75" customHeight="1">
      <c r="F379" s="1"/>
    </row>
    <row r="380" spans="6:6" ht="15.75" customHeight="1">
      <c r="F380" s="1"/>
    </row>
    <row r="381" spans="6:6" ht="15.75" customHeight="1">
      <c r="F381" s="1"/>
    </row>
    <row r="382" spans="6:6" ht="15.75" customHeight="1">
      <c r="F382" s="1"/>
    </row>
    <row r="383" spans="6:6" ht="15.75" customHeight="1">
      <c r="F383" s="1"/>
    </row>
    <row r="384" spans="6:6" ht="15.75" customHeight="1">
      <c r="F384" s="1"/>
    </row>
    <row r="385" spans="6:6" ht="15.75" customHeight="1">
      <c r="F385" s="1"/>
    </row>
    <row r="386" spans="6:6" ht="15.75" customHeight="1">
      <c r="F386" s="1"/>
    </row>
    <row r="387" spans="6:6" ht="15.75" customHeight="1">
      <c r="F387" s="1"/>
    </row>
    <row r="388" spans="6:6" ht="15.75" customHeight="1">
      <c r="F388" s="1"/>
    </row>
    <row r="389" spans="6:6" ht="15.75" customHeight="1">
      <c r="F389" s="1"/>
    </row>
    <row r="390" spans="6:6" ht="15.75" customHeight="1">
      <c r="F390" s="1"/>
    </row>
    <row r="391" spans="6:6" ht="15.75" customHeight="1">
      <c r="F391" s="1"/>
    </row>
    <row r="392" spans="6:6" ht="15.75" customHeight="1">
      <c r="F392" s="1"/>
    </row>
    <row r="393" spans="6:6" ht="15.75" customHeight="1">
      <c r="F393" s="1"/>
    </row>
    <row r="394" spans="6:6" ht="15.75" customHeight="1">
      <c r="F394" s="1"/>
    </row>
    <row r="395" spans="6:6" ht="15.75" customHeight="1">
      <c r="F395" s="1"/>
    </row>
    <row r="396" spans="6:6" ht="15.75" customHeight="1">
      <c r="F396" s="1"/>
    </row>
    <row r="397" spans="6:6" ht="15.75" customHeight="1">
      <c r="F397" s="1"/>
    </row>
    <row r="398" spans="6:6" ht="15.75" customHeight="1">
      <c r="F398" s="1"/>
    </row>
    <row r="399" spans="6:6" ht="15.75" customHeight="1">
      <c r="F399" s="1"/>
    </row>
    <row r="400" spans="6:6" ht="15.75" customHeight="1">
      <c r="F400" s="1"/>
    </row>
    <row r="401" spans="6:6" ht="15.75" customHeight="1">
      <c r="F401" s="1"/>
    </row>
    <row r="402" spans="6:6" ht="15.75" customHeight="1">
      <c r="F402" s="1"/>
    </row>
    <row r="403" spans="6:6" ht="15.75" customHeight="1">
      <c r="F403" s="1"/>
    </row>
    <row r="404" spans="6:6" ht="15.75" customHeight="1">
      <c r="F404" s="1"/>
    </row>
    <row r="405" spans="6:6" ht="15.75" customHeight="1">
      <c r="F405" s="1"/>
    </row>
    <row r="406" spans="6:6" ht="15.75" customHeight="1">
      <c r="F406" s="1"/>
    </row>
    <row r="407" spans="6:6" ht="15.75" customHeight="1">
      <c r="F407" s="1"/>
    </row>
    <row r="408" spans="6:6" ht="15.75" customHeight="1">
      <c r="F408" s="1"/>
    </row>
    <row r="409" spans="6:6" ht="15.75" customHeight="1">
      <c r="F409" s="1"/>
    </row>
    <row r="410" spans="6:6" ht="15.75" customHeight="1">
      <c r="F410" s="1"/>
    </row>
    <row r="411" spans="6:6" ht="15.75" customHeight="1">
      <c r="F411" s="1"/>
    </row>
    <row r="412" spans="6:6" ht="15.75" customHeight="1">
      <c r="F412" s="1"/>
    </row>
    <row r="413" spans="6:6" ht="15.75" customHeight="1">
      <c r="F413" s="1"/>
    </row>
    <row r="414" spans="6:6" ht="15.75" customHeight="1">
      <c r="F414" s="1"/>
    </row>
    <row r="415" spans="6:6" ht="15.75" customHeight="1">
      <c r="F415" s="1"/>
    </row>
    <row r="416" spans="6:6" ht="15.75" customHeight="1">
      <c r="F416" s="1"/>
    </row>
    <row r="417" spans="6:6" ht="15.75" customHeight="1">
      <c r="F417" s="1"/>
    </row>
    <row r="418" spans="6:6" ht="15.75" customHeight="1">
      <c r="F418" s="1"/>
    </row>
    <row r="419" spans="6:6" ht="15.75" customHeight="1">
      <c r="F419" s="1"/>
    </row>
    <row r="420" spans="6:6" ht="15.75" customHeight="1">
      <c r="F420" s="1"/>
    </row>
    <row r="421" spans="6:6" ht="15.75" customHeight="1">
      <c r="F421" s="1"/>
    </row>
    <row r="422" spans="6:6" ht="15.75" customHeight="1">
      <c r="F422" s="1"/>
    </row>
    <row r="423" spans="6:6" ht="15.75" customHeight="1">
      <c r="F423" s="1"/>
    </row>
    <row r="424" spans="6:6" ht="15.75" customHeight="1">
      <c r="F424" s="1"/>
    </row>
    <row r="425" spans="6:6" ht="15.75" customHeight="1">
      <c r="F425" s="1"/>
    </row>
    <row r="426" spans="6:6" ht="15.75" customHeight="1">
      <c r="F426" s="1"/>
    </row>
    <row r="427" spans="6:6" ht="15.75" customHeight="1">
      <c r="F427" s="1"/>
    </row>
    <row r="428" spans="6:6" ht="15.75" customHeight="1">
      <c r="F428" s="1"/>
    </row>
    <row r="429" spans="6:6" ht="15.75" customHeight="1">
      <c r="F429" s="1"/>
    </row>
    <row r="430" spans="6:6" ht="15.75" customHeight="1">
      <c r="F430" s="1"/>
    </row>
    <row r="431" spans="6:6" ht="15.75" customHeight="1">
      <c r="F431" s="1"/>
    </row>
    <row r="432" spans="6:6" ht="15.75" customHeight="1">
      <c r="F432" s="1"/>
    </row>
    <row r="433" spans="6:6" ht="15.75" customHeight="1">
      <c r="F433" s="1"/>
    </row>
    <row r="434" spans="6:6" ht="15.75" customHeight="1">
      <c r="F434" s="1"/>
    </row>
    <row r="435" spans="6:6" ht="15.75" customHeight="1">
      <c r="F435" s="1"/>
    </row>
    <row r="436" spans="6:6" ht="15.75" customHeight="1">
      <c r="F436" s="1"/>
    </row>
    <row r="437" spans="6:6" ht="15.75" customHeight="1">
      <c r="F437" s="1"/>
    </row>
    <row r="438" spans="6:6" ht="15.75" customHeight="1">
      <c r="F438" s="1"/>
    </row>
    <row r="439" spans="6:6" ht="15.75" customHeight="1">
      <c r="F439" s="1"/>
    </row>
    <row r="440" spans="6:6" ht="15.75" customHeight="1">
      <c r="F440" s="1"/>
    </row>
    <row r="441" spans="6:6" ht="15.75" customHeight="1">
      <c r="F441" s="1"/>
    </row>
    <row r="442" spans="6:6" ht="15.75" customHeight="1">
      <c r="F442" s="1"/>
    </row>
    <row r="443" spans="6:6" ht="15.75" customHeight="1">
      <c r="F443" s="1"/>
    </row>
    <row r="444" spans="6:6" ht="15.75" customHeight="1">
      <c r="F444" s="1"/>
    </row>
    <row r="445" spans="6:6" ht="15.75" customHeight="1">
      <c r="F445" s="1"/>
    </row>
    <row r="446" spans="6:6" ht="15.75" customHeight="1">
      <c r="F446" s="1"/>
    </row>
    <row r="447" spans="6:6" ht="15.75" customHeight="1">
      <c r="F447" s="1"/>
    </row>
    <row r="448" spans="6:6" ht="15.75" customHeight="1">
      <c r="F448" s="1"/>
    </row>
    <row r="449" spans="6:6" ht="15.75" customHeight="1">
      <c r="F449" s="1"/>
    </row>
    <row r="450" spans="6:6" ht="15.75" customHeight="1">
      <c r="F450" s="1"/>
    </row>
    <row r="451" spans="6:6" ht="15.75" customHeight="1">
      <c r="F451" s="1"/>
    </row>
    <row r="452" spans="6:6" ht="15.75" customHeight="1">
      <c r="F452" s="1"/>
    </row>
    <row r="453" spans="6:6" ht="15.75" customHeight="1">
      <c r="F453" s="1"/>
    </row>
    <row r="454" spans="6:6" ht="15.75" customHeight="1">
      <c r="F454" s="1"/>
    </row>
    <row r="455" spans="6:6" ht="15.75" customHeight="1">
      <c r="F455" s="1"/>
    </row>
    <row r="456" spans="6:6" ht="15.75" customHeight="1">
      <c r="F456" s="1"/>
    </row>
    <row r="457" spans="6:6" ht="15.75" customHeight="1">
      <c r="F457" s="1"/>
    </row>
    <row r="458" spans="6:6" ht="15.75" customHeight="1">
      <c r="F458" s="1"/>
    </row>
    <row r="459" spans="6:6" ht="15.75" customHeight="1">
      <c r="F459" s="1"/>
    </row>
    <row r="460" spans="6:6" ht="15.75" customHeight="1">
      <c r="F460" s="1"/>
    </row>
    <row r="461" spans="6:6" ht="15.75" customHeight="1">
      <c r="F461" s="1"/>
    </row>
    <row r="462" spans="6:6" ht="15.75" customHeight="1">
      <c r="F462" s="1"/>
    </row>
    <row r="463" spans="6:6" ht="15.75" customHeight="1">
      <c r="F463" s="1"/>
    </row>
    <row r="464" spans="6:6" ht="15.75" customHeight="1">
      <c r="F464" s="1"/>
    </row>
    <row r="465" spans="6:6" ht="15.75" customHeight="1">
      <c r="F465" s="1"/>
    </row>
    <row r="466" spans="6:6" ht="15.75" customHeight="1">
      <c r="F466" s="1"/>
    </row>
    <row r="467" spans="6:6" ht="15.75" customHeight="1">
      <c r="F467" s="1"/>
    </row>
    <row r="468" spans="6:6" ht="15.75" customHeight="1">
      <c r="F468" s="1"/>
    </row>
    <row r="469" spans="6:6" ht="15.75" customHeight="1">
      <c r="F469" s="1"/>
    </row>
    <row r="470" spans="6:6" ht="15.75" customHeight="1">
      <c r="F470" s="1"/>
    </row>
    <row r="471" spans="6:6" ht="15.75" customHeight="1">
      <c r="F471" s="1"/>
    </row>
    <row r="472" spans="6:6" ht="15.75" customHeight="1">
      <c r="F472" s="1"/>
    </row>
    <row r="473" spans="6:6" ht="15.75" customHeight="1">
      <c r="F473" s="1"/>
    </row>
    <row r="474" spans="6:6" ht="15.75" customHeight="1">
      <c r="F474" s="1"/>
    </row>
    <row r="475" spans="6:6" ht="15.75" customHeight="1">
      <c r="F475" s="1"/>
    </row>
    <row r="476" spans="6:6" ht="15.75" customHeight="1">
      <c r="F476" s="1"/>
    </row>
    <row r="477" spans="6:6" ht="15.75" customHeight="1">
      <c r="F477" s="1"/>
    </row>
    <row r="478" spans="6:6" ht="15.75" customHeight="1">
      <c r="F478" s="1"/>
    </row>
    <row r="479" spans="6:6" ht="15.75" customHeight="1">
      <c r="F479" s="1"/>
    </row>
    <row r="480" spans="6:6" ht="15.75" customHeight="1">
      <c r="F480" s="1"/>
    </row>
    <row r="481" spans="6:6" ht="15.75" customHeight="1">
      <c r="F481" s="1"/>
    </row>
    <row r="482" spans="6:6" ht="15.75" customHeight="1">
      <c r="F482" s="1"/>
    </row>
    <row r="483" spans="6:6" ht="15.75" customHeight="1">
      <c r="F483" s="1"/>
    </row>
    <row r="484" spans="6:6" ht="15.75" customHeight="1">
      <c r="F484" s="1"/>
    </row>
    <row r="485" spans="6:6" ht="15.75" customHeight="1">
      <c r="F485" s="1"/>
    </row>
    <row r="486" spans="6:6" ht="15.75" customHeight="1">
      <c r="F486" s="1"/>
    </row>
    <row r="487" spans="6:6" ht="15.75" customHeight="1">
      <c r="F487" s="1"/>
    </row>
    <row r="488" spans="6:6" ht="15.75" customHeight="1">
      <c r="F488" s="1"/>
    </row>
    <row r="489" spans="6:6" ht="15.75" customHeight="1">
      <c r="F489" s="1"/>
    </row>
    <row r="490" spans="6:6" ht="15.75" customHeight="1">
      <c r="F490" s="1"/>
    </row>
    <row r="491" spans="6:6" ht="15.75" customHeight="1">
      <c r="F491" s="1"/>
    </row>
    <row r="492" spans="6:6" ht="15.75" customHeight="1">
      <c r="F492" s="1"/>
    </row>
    <row r="493" spans="6:6" ht="15.75" customHeight="1">
      <c r="F493" s="1"/>
    </row>
    <row r="494" spans="6:6" ht="15.75" customHeight="1">
      <c r="F494" s="1"/>
    </row>
    <row r="495" spans="6:6" ht="15.75" customHeight="1">
      <c r="F495" s="1"/>
    </row>
    <row r="496" spans="6:6" ht="15.75" customHeight="1">
      <c r="F496" s="1"/>
    </row>
    <row r="497" spans="6:6" ht="15.75" customHeight="1">
      <c r="F497" s="1"/>
    </row>
    <row r="498" spans="6:6" ht="15.75" customHeight="1">
      <c r="F498" s="1"/>
    </row>
    <row r="499" spans="6:6" ht="15.75" customHeight="1">
      <c r="F499" s="1"/>
    </row>
    <row r="500" spans="6:6" ht="15.75" customHeight="1">
      <c r="F500" s="1"/>
    </row>
    <row r="501" spans="6:6" ht="15.75" customHeight="1">
      <c r="F501" s="1"/>
    </row>
    <row r="502" spans="6:6" ht="15.75" customHeight="1">
      <c r="F502" s="1"/>
    </row>
    <row r="503" spans="6:6" ht="15.75" customHeight="1">
      <c r="F503" s="1"/>
    </row>
    <row r="504" spans="6:6" ht="15.75" customHeight="1">
      <c r="F504" s="1"/>
    </row>
    <row r="505" spans="6:6" ht="15.75" customHeight="1">
      <c r="F505" s="1"/>
    </row>
    <row r="506" spans="6:6" ht="15.75" customHeight="1">
      <c r="F506" s="1"/>
    </row>
    <row r="507" spans="6:6" ht="15.75" customHeight="1">
      <c r="F507" s="1"/>
    </row>
    <row r="508" spans="6:6" ht="15.75" customHeight="1">
      <c r="F508" s="1"/>
    </row>
    <row r="509" spans="6:6" ht="15.75" customHeight="1">
      <c r="F509" s="1"/>
    </row>
    <row r="510" spans="6:6" ht="15.75" customHeight="1">
      <c r="F510" s="1"/>
    </row>
    <row r="511" spans="6:6" ht="15.75" customHeight="1">
      <c r="F511" s="1"/>
    </row>
    <row r="512" spans="6:6" ht="15.75" customHeight="1">
      <c r="F512" s="1"/>
    </row>
    <row r="513" spans="6:6" ht="15.75" customHeight="1">
      <c r="F513" s="1"/>
    </row>
    <row r="514" spans="6:6" ht="15.75" customHeight="1">
      <c r="F514" s="1"/>
    </row>
    <row r="515" spans="6:6" ht="15.75" customHeight="1">
      <c r="F515" s="1"/>
    </row>
    <row r="516" spans="6:6" ht="15.75" customHeight="1">
      <c r="F516" s="1"/>
    </row>
    <row r="517" spans="6:6" ht="15.75" customHeight="1">
      <c r="F517" s="1"/>
    </row>
    <row r="518" spans="6:6" ht="15.75" customHeight="1">
      <c r="F518" s="1"/>
    </row>
    <row r="519" spans="6:6" ht="15.75" customHeight="1">
      <c r="F519" s="1"/>
    </row>
    <row r="520" spans="6:6" ht="15.75" customHeight="1">
      <c r="F520" s="1"/>
    </row>
    <row r="521" spans="6:6" ht="15.75" customHeight="1">
      <c r="F521" s="1"/>
    </row>
    <row r="522" spans="6:6" ht="15.75" customHeight="1">
      <c r="F522" s="1"/>
    </row>
    <row r="523" spans="6:6" ht="15.75" customHeight="1">
      <c r="F523" s="1"/>
    </row>
    <row r="524" spans="6:6" ht="15.75" customHeight="1">
      <c r="F524" s="1"/>
    </row>
    <row r="525" spans="6:6" ht="15.75" customHeight="1">
      <c r="F525" s="1"/>
    </row>
    <row r="526" spans="6:6" ht="15.75" customHeight="1">
      <c r="F526" s="1"/>
    </row>
    <row r="527" spans="6:6" ht="15.75" customHeight="1">
      <c r="F527" s="1"/>
    </row>
    <row r="528" spans="6:6" ht="15.75" customHeight="1">
      <c r="F528" s="1"/>
    </row>
    <row r="529" spans="6:6" ht="15.75" customHeight="1">
      <c r="F529" s="1"/>
    </row>
    <row r="530" spans="6:6" ht="15.75" customHeight="1">
      <c r="F530" s="1"/>
    </row>
    <row r="531" spans="6:6" ht="15.75" customHeight="1">
      <c r="F531" s="1"/>
    </row>
    <row r="532" spans="6:6" ht="15.75" customHeight="1">
      <c r="F532" s="1"/>
    </row>
    <row r="533" spans="6:6" ht="15.75" customHeight="1">
      <c r="F533" s="1"/>
    </row>
    <row r="534" spans="6:6" ht="15.75" customHeight="1">
      <c r="F534" s="1"/>
    </row>
    <row r="535" spans="6:6" ht="15.75" customHeight="1">
      <c r="F535" s="1"/>
    </row>
    <row r="536" spans="6:6" ht="15.75" customHeight="1">
      <c r="F536" s="1"/>
    </row>
    <row r="537" spans="6:6" ht="15.75" customHeight="1">
      <c r="F537" s="1"/>
    </row>
    <row r="538" spans="6:6" ht="15.75" customHeight="1">
      <c r="F538" s="1"/>
    </row>
    <row r="539" spans="6:6" ht="15.75" customHeight="1">
      <c r="F539" s="1"/>
    </row>
    <row r="540" spans="6:6" ht="15.75" customHeight="1">
      <c r="F540" s="1"/>
    </row>
    <row r="541" spans="6:6" ht="15.75" customHeight="1">
      <c r="F541" s="1"/>
    </row>
    <row r="542" spans="6:6" ht="15.75" customHeight="1">
      <c r="F542" s="1"/>
    </row>
    <row r="543" spans="6:6" ht="15.75" customHeight="1">
      <c r="F543" s="1"/>
    </row>
    <row r="544" spans="6:6" ht="15.75" customHeight="1">
      <c r="F544" s="1"/>
    </row>
    <row r="545" spans="6:6" ht="15.75" customHeight="1">
      <c r="F545" s="1"/>
    </row>
    <row r="546" spans="6:6" ht="15.75" customHeight="1">
      <c r="F546" s="1"/>
    </row>
    <row r="547" spans="6:6" ht="15.75" customHeight="1">
      <c r="F547" s="1"/>
    </row>
    <row r="548" spans="6:6" ht="15.75" customHeight="1">
      <c r="F548" s="1"/>
    </row>
    <row r="549" spans="6:6" ht="15.75" customHeight="1">
      <c r="F549" s="1"/>
    </row>
    <row r="550" spans="6:6" ht="15.75" customHeight="1">
      <c r="F550" s="1"/>
    </row>
    <row r="551" spans="6:6" ht="15.75" customHeight="1">
      <c r="F551" s="1"/>
    </row>
    <row r="552" spans="6:6" ht="15.75" customHeight="1">
      <c r="F552" s="1"/>
    </row>
    <row r="553" spans="6:6" ht="15.75" customHeight="1">
      <c r="F553" s="1"/>
    </row>
    <row r="554" spans="6:6" ht="15.75" customHeight="1">
      <c r="F554" s="1"/>
    </row>
    <row r="555" spans="6:6" ht="15.75" customHeight="1">
      <c r="F555" s="1"/>
    </row>
    <row r="556" spans="6:6" ht="15.75" customHeight="1">
      <c r="F556" s="1"/>
    </row>
    <row r="557" spans="6:6" ht="15.75" customHeight="1">
      <c r="F557" s="1"/>
    </row>
    <row r="558" spans="6:6" ht="15.75" customHeight="1">
      <c r="F558" s="1"/>
    </row>
    <row r="559" spans="6:6" ht="15.75" customHeight="1">
      <c r="F559" s="1"/>
    </row>
    <row r="560" spans="6:6" ht="15.75" customHeight="1">
      <c r="F560" s="1"/>
    </row>
    <row r="561" spans="6:6" ht="15.75" customHeight="1">
      <c r="F561" s="1"/>
    </row>
    <row r="562" spans="6:6" ht="15.75" customHeight="1">
      <c r="F562" s="1"/>
    </row>
    <row r="563" spans="6:6" ht="15.75" customHeight="1">
      <c r="F563" s="1"/>
    </row>
    <row r="564" spans="6:6" ht="15.75" customHeight="1">
      <c r="F564" s="1"/>
    </row>
    <row r="565" spans="6:6" ht="15.75" customHeight="1">
      <c r="F565" s="1"/>
    </row>
    <row r="566" spans="6:6" ht="15.75" customHeight="1">
      <c r="F566" s="1"/>
    </row>
    <row r="567" spans="6:6" ht="15.75" customHeight="1">
      <c r="F567" s="1"/>
    </row>
    <row r="568" spans="6:6" ht="15.75" customHeight="1">
      <c r="F568" s="1"/>
    </row>
    <row r="569" spans="6:6" ht="15.75" customHeight="1">
      <c r="F569" s="1"/>
    </row>
    <row r="570" spans="6:6" ht="15.75" customHeight="1">
      <c r="F570" s="1"/>
    </row>
    <row r="571" spans="6:6" ht="15.75" customHeight="1">
      <c r="F571" s="1"/>
    </row>
    <row r="572" spans="6:6" ht="15.75" customHeight="1">
      <c r="F572" s="1"/>
    </row>
    <row r="573" spans="6:6" ht="15.75" customHeight="1">
      <c r="F573" s="1"/>
    </row>
    <row r="574" spans="6:6" ht="15.75" customHeight="1">
      <c r="F574" s="1"/>
    </row>
    <row r="575" spans="6:6" ht="15.75" customHeight="1">
      <c r="F575" s="1"/>
    </row>
    <row r="576" spans="6:6" ht="15.75" customHeight="1">
      <c r="F576" s="1"/>
    </row>
    <row r="577" spans="6:6" ht="15.75" customHeight="1">
      <c r="F577" s="1"/>
    </row>
    <row r="578" spans="6:6" ht="15.75" customHeight="1">
      <c r="F578" s="1"/>
    </row>
    <row r="579" spans="6:6" ht="15.75" customHeight="1">
      <c r="F579" s="1"/>
    </row>
    <row r="580" spans="6:6" ht="15.75" customHeight="1">
      <c r="F580" s="1"/>
    </row>
    <row r="581" spans="6:6" ht="15.75" customHeight="1">
      <c r="F581" s="1"/>
    </row>
    <row r="582" spans="6:6" ht="15.75" customHeight="1">
      <c r="F582" s="1"/>
    </row>
    <row r="583" spans="6:6" ht="15.75" customHeight="1">
      <c r="F583" s="1"/>
    </row>
    <row r="584" spans="6:6" ht="15.75" customHeight="1">
      <c r="F584" s="1"/>
    </row>
    <row r="585" spans="6:6" ht="15.75" customHeight="1">
      <c r="F585" s="1"/>
    </row>
    <row r="586" spans="6:6" ht="15.75" customHeight="1">
      <c r="F586" s="1"/>
    </row>
    <row r="587" spans="6:6" ht="15.75" customHeight="1">
      <c r="F587" s="1"/>
    </row>
    <row r="588" spans="6:6" ht="15.75" customHeight="1">
      <c r="F588" s="1"/>
    </row>
    <row r="589" spans="6:6" ht="15.75" customHeight="1">
      <c r="F589" s="1"/>
    </row>
    <row r="590" spans="6:6" ht="15.75" customHeight="1">
      <c r="F590" s="1"/>
    </row>
    <row r="591" spans="6:6" ht="15.75" customHeight="1">
      <c r="F591" s="1"/>
    </row>
    <row r="592" spans="6:6" ht="15.75" customHeight="1">
      <c r="F592" s="1"/>
    </row>
    <row r="593" spans="6:6" ht="15.75" customHeight="1">
      <c r="F593" s="1"/>
    </row>
    <row r="594" spans="6:6" ht="15.75" customHeight="1">
      <c r="F594" s="1"/>
    </row>
    <row r="595" spans="6:6" ht="15.75" customHeight="1">
      <c r="F595" s="1"/>
    </row>
    <row r="596" spans="6:6" ht="15.75" customHeight="1">
      <c r="F596" s="1"/>
    </row>
    <row r="597" spans="6:6" ht="15.75" customHeight="1">
      <c r="F597" s="1"/>
    </row>
    <row r="598" spans="6:6" ht="15.75" customHeight="1">
      <c r="F598" s="1"/>
    </row>
    <row r="599" spans="6:6" ht="15.75" customHeight="1">
      <c r="F599" s="1"/>
    </row>
    <row r="600" spans="6:6" ht="15.75" customHeight="1">
      <c r="F600" s="1"/>
    </row>
    <row r="601" spans="6:6" ht="15.75" customHeight="1">
      <c r="F601" s="1"/>
    </row>
    <row r="602" spans="6:6" ht="15.75" customHeight="1">
      <c r="F602" s="1"/>
    </row>
    <row r="603" spans="6:6" ht="15.75" customHeight="1">
      <c r="F603" s="1"/>
    </row>
    <row r="604" spans="6:6" ht="15.75" customHeight="1">
      <c r="F604" s="1"/>
    </row>
    <row r="605" spans="6:6" ht="15.75" customHeight="1">
      <c r="F605" s="1"/>
    </row>
    <row r="606" spans="6:6" ht="15.75" customHeight="1">
      <c r="F606" s="1"/>
    </row>
    <row r="607" spans="6:6" ht="15.75" customHeight="1">
      <c r="F607" s="1"/>
    </row>
    <row r="608" spans="6:6" ht="15.75" customHeight="1">
      <c r="F608" s="1"/>
    </row>
    <row r="609" spans="6:6" ht="15.75" customHeight="1">
      <c r="F609" s="1"/>
    </row>
    <row r="610" spans="6:6" ht="15.75" customHeight="1">
      <c r="F610" s="1"/>
    </row>
    <row r="611" spans="6:6" ht="15.75" customHeight="1">
      <c r="F611" s="1"/>
    </row>
    <row r="612" spans="6:6" ht="15.75" customHeight="1">
      <c r="F612" s="1"/>
    </row>
    <row r="613" spans="6:6" ht="15.75" customHeight="1">
      <c r="F613" s="1"/>
    </row>
    <row r="614" spans="6:6" ht="15.75" customHeight="1">
      <c r="F614" s="1"/>
    </row>
    <row r="615" spans="6:6" ht="15.75" customHeight="1">
      <c r="F615" s="1"/>
    </row>
    <row r="616" spans="6:6" ht="15.75" customHeight="1">
      <c r="F616" s="1"/>
    </row>
    <row r="617" spans="6:6" ht="15.75" customHeight="1">
      <c r="F617" s="1"/>
    </row>
    <row r="618" spans="6:6" ht="15.75" customHeight="1">
      <c r="F618" s="1"/>
    </row>
    <row r="619" spans="6:6" ht="15.75" customHeight="1">
      <c r="F619" s="1"/>
    </row>
    <row r="620" spans="6:6" ht="15.75" customHeight="1">
      <c r="F620" s="1"/>
    </row>
    <row r="621" spans="6:6" ht="15.75" customHeight="1">
      <c r="F621" s="1"/>
    </row>
    <row r="622" spans="6:6" ht="15.75" customHeight="1">
      <c r="F622" s="1"/>
    </row>
    <row r="623" spans="6:6" ht="15.75" customHeight="1">
      <c r="F623" s="1"/>
    </row>
    <row r="624" spans="6:6" ht="15.75" customHeight="1">
      <c r="F624" s="1"/>
    </row>
    <row r="625" spans="6:6" ht="15.75" customHeight="1">
      <c r="F625" s="1"/>
    </row>
    <row r="626" spans="6:6" ht="15.75" customHeight="1">
      <c r="F626" s="1"/>
    </row>
    <row r="627" spans="6:6" ht="15.75" customHeight="1">
      <c r="F627" s="1"/>
    </row>
    <row r="628" spans="6:6" ht="15.75" customHeight="1">
      <c r="F628" s="1"/>
    </row>
    <row r="629" spans="6:6" ht="15.75" customHeight="1">
      <c r="F629" s="1"/>
    </row>
    <row r="630" spans="6:6" ht="15.75" customHeight="1">
      <c r="F630" s="1"/>
    </row>
    <row r="631" spans="6:6" ht="15.75" customHeight="1">
      <c r="F631" s="1"/>
    </row>
    <row r="632" spans="6:6" ht="15.75" customHeight="1">
      <c r="F632" s="1"/>
    </row>
    <row r="633" spans="6:6" ht="15.75" customHeight="1">
      <c r="F633" s="1"/>
    </row>
    <row r="634" spans="6:6" ht="15.75" customHeight="1">
      <c r="F634" s="1"/>
    </row>
    <row r="635" spans="6:6" ht="15.75" customHeight="1">
      <c r="F635" s="1"/>
    </row>
    <row r="636" spans="6:6" ht="15.75" customHeight="1">
      <c r="F636" s="1"/>
    </row>
    <row r="637" spans="6:6" ht="15.75" customHeight="1">
      <c r="F637" s="1"/>
    </row>
    <row r="638" spans="6:6" ht="15.75" customHeight="1">
      <c r="F638" s="1"/>
    </row>
    <row r="639" spans="6:6" ht="15.75" customHeight="1">
      <c r="F639" s="1"/>
    </row>
    <row r="640" spans="6:6" ht="15.75" customHeight="1">
      <c r="F640" s="1"/>
    </row>
    <row r="641" spans="6:6" ht="15.75" customHeight="1">
      <c r="F641" s="1"/>
    </row>
    <row r="642" spans="6:6" ht="15.75" customHeight="1">
      <c r="F642" s="1"/>
    </row>
    <row r="643" spans="6:6" ht="15.75" customHeight="1">
      <c r="F643" s="1"/>
    </row>
    <row r="644" spans="6:6" ht="15.75" customHeight="1">
      <c r="F644" s="1"/>
    </row>
    <row r="645" spans="6:6" ht="15.75" customHeight="1">
      <c r="F645" s="1"/>
    </row>
    <row r="646" spans="6:6" ht="15.75" customHeight="1">
      <c r="F646" s="1"/>
    </row>
    <row r="647" spans="6:6" ht="15.75" customHeight="1">
      <c r="F647" s="1"/>
    </row>
    <row r="648" spans="6:6" ht="15.75" customHeight="1">
      <c r="F648" s="1"/>
    </row>
    <row r="649" spans="6:6" ht="15.75" customHeight="1">
      <c r="F649" s="1"/>
    </row>
    <row r="650" spans="6:6" ht="15.75" customHeight="1">
      <c r="F650" s="1"/>
    </row>
    <row r="651" spans="6:6" ht="15.75" customHeight="1">
      <c r="F651" s="1"/>
    </row>
    <row r="652" spans="6:6" ht="15.75" customHeight="1">
      <c r="F652" s="1"/>
    </row>
    <row r="653" spans="6:6" ht="15.75" customHeight="1">
      <c r="F653" s="1"/>
    </row>
    <row r="654" spans="6:6" ht="15.75" customHeight="1">
      <c r="F654" s="1"/>
    </row>
    <row r="655" spans="6:6" ht="15.75" customHeight="1">
      <c r="F655" s="1"/>
    </row>
    <row r="656" spans="6:6" ht="15.75" customHeight="1">
      <c r="F656" s="1"/>
    </row>
    <row r="657" spans="6:6" ht="15.75" customHeight="1">
      <c r="F657" s="1"/>
    </row>
    <row r="658" spans="6:6" ht="15.75" customHeight="1">
      <c r="F658" s="1"/>
    </row>
    <row r="659" spans="6:6" ht="15.75" customHeight="1">
      <c r="F659" s="1"/>
    </row>
    <row r="660" spans="6:6" ht="15.75" customHeight="1">
      <c r="F660" s="1"/>
    </row>
    <row r="661" spans="6:6" ht="15.75" customHeight="1">
      <c r="F661" s="1"/>
    </row>
    <row r="662" spans="6:6" ht="15.75" customHeight="1">
      <c r="F662" s="1"/>
    </row>
    <row r="663" spans="6:6" ht="15.75" customHeight="1">
      <c r="F663" s="1"/>
    </row>
    <row r="664" spans="6:6" ht="15.75" customHeight="1">
      <c r="F664" s="1"/>
    </row>
    <row r="665" spans="6:6" ht="15.75" customHeight="1">
      <c r="F665" s="1"/>
    </row>
    <row r="666" spans="6:6" ht="15.75" customHeight="1">
      <c r="F666" s="1"/>
    </row>
    <row r="667" spans="6:6" ht="15.75" customHeight="1">
      <c r="F667" s="1"/>
    </row>
    <row r="668" spans="6:6" ht="15.75" customHeight="1">
      <c r="F668" s="1"/>
    </row>
    <row r="669" spans="6:6" ht="15.75" customHeight="1">
      <c r="F669" s="1"/>
    </row>
    <row r="670" spans="6:6" ht="15.75" customHeight="1">
      <c r="F670" s="1"/>
    </row>
    <row r="671" spans="6:6" ht="15.75" customHeight="1">
      <c r="F671" s="1"/>
    </row>
    <row r="672" spans="6:6" ht="15.75" customHeight="1">
      <c r="F672" s="1"/>
    </row>
    <row r="673" spans="6:6" ht="15.75" customHeight="1">
      <c r="F673" s="1"/>
    </row>
    <row r="674" spans="6:6" ht="15.75" customHeight="1">
      <c r="F674" s="1"/>
    </row>
    <row r="675" spans="6:6" ht="15.75" customHeight="1">
      <c r="F675" s="1"/>
    </row>
    <row r="676" spans="6:6" ht="15.75" customHeight="1">
      <c r="F676" s="1"/>
    </row>
    <row r="677" spans="6:6" ht="15.75" customHeight="1">
      <c r="F677" s="1"/>
    </row>
    <row r="678" spans="6:6" ht="15.75" customHeight="1">
      <c r="F678" s="1"/>
    </row>
    <row r="679" spans="6:6" ht="15.75" customHeight="1">
      <c r="F679" s="1"/>
    </row>
    <row r="680" spans="6:6" ht="15.75" customHeight="1">
      <c r="F680" s="1"/>
    </row>
    <row r="681" spans="6:6" ht="15.75" customHeight="1">
      <c r="F681" s="1"/>
    </row>
    <row r="682" spans="6:6" ht="15.75" customHeight="1">
      <c r="F682" s="1"/>
    </row>
    <row r="683" spans="6:6" ht="15.75" customHeight="1">
      <c r="F683" s="1"/>
    </row>
    <row r="684" spans="6:6" ht="15.75" customHeight="1">
      <c r="F684" s="1"/>
    </row>
    <row r="685" spans="6:6" ht="15.75" customHeight="1">
      <c r="F685" s="1"/>
    </row>
    <row r="686" spans="6:6" ht="15.75" customHeight="1">
      <c r="F686" s="1"/>
    </row>
    <row r="687" spans="6:6" ht="15.75" customHeight="1">
      <c r="F687" s="1"/>
    </row>
    <row r="688" spans="6:6" ht="15.75" customHeight="1">
      <c r="F688" s="1"/>
    </row>
    <row r="689" spans="6:6" ht="15.75" customHeight="1">
      <c r="F689" s="1"/>
    </row>
    <row r="690" spans="6:6" ht="15.75" customHeight="1">
      <c r="F690" s="1"/>
    </row>
    <row r="691" spans="6:6" ht="15.75" customHeight="1">
      <c r="F691" s="1"/>
    </row>
    <row r="692" spans="6:6" ht="15.75" customHeight="1">
      <c r="F692" s="1"/>
    </row>
    <row r="693" spans="6:6" ht="15.75" customHeight="1">
      <c r="F693" s="1"/>
    </row>
    <row r="694" spans="6:6" ht="15.75" customHeight="1">
      <c r="F694" s="1"/>
    </row>
    <row r="695" spans="6:6" ht="15.75" customHeight="1">
      <c r="F695" s="1"/>
    </row>
    <row r="696" spans="6:6" ht="15.75" customHeight="1">
      <c r="F696" s="1"/>
    </row>
    <row r="697" spans="6:6" ht="15.75" customHeight="1">
      <c r="F697" s="1"/>
    </row>
    <row r="698" spans="6:6" ht="15.75" customHeight="1">
      <c r="F698" s="1"/>
    </row>
    <row r="699" spans="6:6" ht="15.75" customHeight="1">
      <c r="F699" s="1"/>
    </row>
    <row r="700" spans="6:6" ht="15.75" customHeight="1">
      <c r="F700" s="1"/>
    </row>
    <row r="701" spans="6:6" ht="15.75" customHeight="1">
      <c r="F701" s="1"/>
    </row>
    <row r="702" spans="6:6" ht="15.75" customHeight="1">
      <c r="F702" s="1"/>
    </row>
    <row r="703" spans="6:6" ht="15.75" customHeight="1">
      <c r="F703" s="1"/>
    </row>
    <row r="704" spans="6:6" ht="15.75" customHeight="1">
      <c r="F704" s="1"/>
    </row>
    <row r="705" spans="6:6" ht="15.75" customHeight="1">
      <c r="F705" s="1"/>
    </row>
    <row r="706" spans="6:6" ht="15.75" customHeight="1">
      <c r="F706" s="1"/>
    </row>
    <row r="707" spans="6:6" ht="15.75" customHeight="1">
      <c r="F707" s="1"/>
    </row>
    <row r="708" spans="6:6" ht="15.75" customHeight="1">
      <c r="F708" s="1"/>
    </row>
    <row r="709" spans="6:6" ht="15.75" customHeight="1">
      <c r="F709" s="1"/>
    </row>
    <row r="710" spans="6:6" ht="15.75" customHeight="1">
      <c r="F710" s="1"/>
    </row>
    <row r="711" spans="6:6" ht="15.75" customHeight="1">
      <c r="F711" s="1"/>
    </row>
    <row r="712" spans="6:6" ht="15.75" customHeight="1">
      <c r="F712" s="1"/>
    </row>
    <row r="713" spans="6:6" ht="15.75" customHeight="1">
      <c r="F713" s="1"/>
    </row>
    <row r="714" spans="6:6" ht="15.75" customHeight="1">
      <c r="F714" s="1"/>
    </row>
    <row r="715" spans="6:6" ht="15.75" customHeight="1">
      <c r="F715" s="1"/>
    </row>
    <row r="716" spans="6:6" ht="15.75" customHeight="1">
      <c r="F716" s="1"/>
    </row>
    <row r="717" spans="6:6" ht="15.75" customHeight="1">
      <c r="F717" s="1"/>
    </row>
    <row r="718" spans="6:6" ht="15.75" customHeight="1">
      <c r="F718" s="1"/>
    </row>
    <row r="719" spans="6:6" ht="15.75" customHeight="1">
      <c r="F719" s="1"/>
    </row>
    <row r="720" spans="6:6" ht="15.75" customHeight="1">
      <c r="F720" s="1"/>
    </row>
    <row r="721" spans="6:6" ht="15.75" customHeight="1">
      <c r="F721" s="1"/>
    </row>
    <row r="722" spans="6:6" ht="15.75" customHeight="1">
      <c r="F722" s="1"/>
    </row>
    <row r="723" spans="6:6" ht="15.75" customHeight="1">
      <c r="F723" s="1"/>
    </row>
    <row r="724" spans="6:6" ht="15.75" customHeight="1">
      <c r="F724" s="1"/>
    </row>
    <row r="725" spans="6:6" ht="15.75" customHeight="1">
      <c r="F725" s="1"/>
    </row>
    <row r="726" spans="6:6" ht="15.75" customHeight="1">
      <c r="F726" s="1"/>
    </row>
    <row r="727" spans="6:6" ht="15.75" customHeight="1">
      <c r="F727" s="1"/>
    </row>
    <row r="728" spans="6:6" ht="15.75" customHeight="1">
      <c r="F728" s="1"/>
    </row>
    <row r="729" spans="6:6" ht="15.75" customHeight="1">
      <c r="F729" s="1"/>
    </row>
    <row r="730" spans="6:6" ht="15.75" customHeight="1">
      <c r="F730" s="1"/>
    </row>
    <row r="731" spans="6:6" ht="15.75" customHeight="1">
      <c r="F731" s="1"/>
    </row>
    <row r="732" spans="6:6" ht="15.75" customHeight="1">
      <c r="F732" s="1"/>
    </row>
    <row r="733" spans="6:6" ht="15.75" customHeight="1">
      <c r="F733" s="1"/>
    </row>
    <row r="734" spans="6:6" ht="15.75" customHeight="1">
      <c r="F734" s="1"/>
    </row>
    <row r="735" spans="6:6" ht="15.75" customHeight="1">
      <c r="F735" s="1"/>
    </row>
    <row r="736" spans="6:6" ht="15.75" customHeight="1">
      <c r="F736" s="1"/>
    </row>
    <row r="737" spans="6:6" ht="15.75" customHeight="1">
      <c r="F737" s="1"/>
    </row>
    <row r="738" spans="6:6" ht="15.75" customHeight="1">
      <c r="F738" s="1"/>
    </row>
    <row r="739" spans="6:6" ht="15.75" customHeight="1">
      <c r="F739" s="1"/>
    </row>
    <row r="740" spans="6:6" ht="15.75" customHeight="1">
      <c r="F740" s="1"/>
    </row>
    <row r="741" spans="6:6" ht="15.75" customHeight="1">
      <c r="F741" s="1"/>
    </row>
    <row r="742" spans="6:6" ht="15.75" customHeight="1">
      <c r="F742" s="1"/>
    </row>
    <row r="743" spans="6:6" ht="15.75" customHeight="1">
      <c r="F743" s="1"/>
    </row>
    <row r="744" spans="6:6" ht="15.75" customHeight="1">
      <c r="F744" s="1"/>
    </row>
    <row r="745" spans="6:6" ht="15.75" customHeight="1">
      <c r="F745" s="1"/>
    </row>
    <row r="746" spans="6:6" ht="15.75" customHeight="1">
      <c r="F746" s="1"/>
    </row>
    <row r="747" spans="6:6" ht="15.75" customHeight="1">
      <c r="F747" s="1"/>
    </row>
    <row r="748" spans="6:6" ht="15.75" customHeight="1">
      <c r="F748" s="1"/>
    </row>
    <row r="749" spans="6:6" ht="15.75" customHeight="1">
      <c r="F749" s="1"/>
    </row>
    <row r="750" spans="6:6" ht="15.75" customHeight="1">
      <c r="F750" s="1"/>
    </row>
    <row r="751" spans="6:6" ht="15.75" customHeight="1">
      <c r="F751" s="1"/>
    </row>
    <row r="752" spans="6:6" ht="15.75" customHeight="1">
      <c r="F752" s="1"/>
    </row>
    <row r="753" spans="6:6" ht="15.75" customHeight="1">
      <c r="F753" s="1"/>
    </row>
    <row r="754" spans="6:6" ht="15.75" customHeight="1">
      <c r="F754" s="1"/>
    </row>
    <row r="755" spans="6:6" ht="15.75" customHeight="1">
      <c r="F755" s="1"/>
    </row>
    <row r="756" spans="6:6" ht="15.75" customHeight="1">
      <c r="F756" s="1"/>
    </row>
    <row r="757" spans="6:6" ht="15.75" customHeight="1">
      <c r="F757" s="1"/>
    </row>
    <row r="758" spans="6:6" ht="15.75" customHeight="1">
      <c r="F758" s="1"/>
    </row>
    <row r="759" spans="6:6" ht="15.75" customHeight="1">
      <c r="F759" s="1"/>
    </row>
    <row r="760" spans="6:6" ht="15.75" customHeight="1">
      <c r="F760" s="1"/>
    </row>
    <row r="761" spans="6:6" ht="15.75" customHeight="1">
      <c r="F761" s="1"/>
    </row>
    <row r="762" spans="6:6" ht="15.75" customHeight="1">
      <c r="F762" s="1"/>
    </row>
    <row r="763" spans="6:6" ht="15.75" customHeight="1">
      <c r="F763" s="1"/>
    </row>
    <row r="764" spans="6:6" ht="15.75" customHeight="1">
      <c r="F764" s="1"/>
    </row>
    <row r="765" spans="6:6" ht="15.75" customHeight="1">
      <c r="F765" s="1"/>
    </row>
    <row r="766" spans="6:6" ht="15.75" customHeight="1">
      <c r="F766" s="1"/>
    </row>
    <row r="767" spans="6:6" ht="15.75" customHeight="1">
      <c r="F767" s="1"/>
    </row>
    <row r="768" spans="6:6" ht="15.75" customHeight="1">
      <c r="F768" s="1"/>
    </row>
    <row r="769" spans="6:6" ht="15.75" customHeight="1">
      <c r="F769" s="1"/>
    </row>
    <row r="770" spans="6:6" ht="15.75" customHeight="1">
      <c r="F770" s="1"/>
    </row>
    <row r="771" spans="6:6" ht="15.75" customHeight="1">
      <c r="F771" s="1"/>
    </row>
    <row r="772" spans="6:6" ht="15.75" customHeight="1">
      <c r="F772" s="1"/>
    </row>
    <row r="773" spans="6:6" ht="15.75" customHeight="1">
      <c r="F773" s="1"/>
    </row>
    <row r="774" spans="6:6" ht="15.75" customHeight="1">
      <c r="F774" s="1"/>
    </row>
    <row r="775" spans="6:6" ht="15.75" customHeight="1">
      <c r="F775" s="1"/>
    </row>
    <row r="776" spans="6:6" ht="15.75" customHeight="1">
      <c r="F776" s="1"/>
    </row>
    <row r="777" spans="6:6" ht="15.75" customHeight="1">
      <c r="F777" s="1"/>
    </row>
    <row r="778" spans="6:6" ht="15.75" customHeight="1">
      <c r="F778" s="1"/>
    </row>
    <row r="779" spans="6:6" ht="15.75" customHeight="1">
      <c r="F779" s="1"/>
    </row>
    <row r="780" spans="6:6" ht="15.75" customHeight="1">
      <c r="F780" s="1"/>
    </row>
    <row r="781" spans="6:6" ht="15.75" customHeight="1">
      <c r="F781" s="1"/>
    </row>
    <row r="782" spans="6:6" ht="15.75" customHeight="1">
      <c r="F782" s="1"/>
    </row>
    <row r="783" spans="6:6" ht="15.75" customHeight="1">
      <c r="F783" s="1"/>
    </row>
    <row r="784" spans="6:6" ht="15.75" customHeight="1">
      <c r="F784" s="1"/>
    </row>
    <row r="785" spans="6:6" ht="15.75" customHeight="1">
      <c r="F785" s="1"/>
    </row>
    <row r="786" spans="6:6" ht="15.75" customHeight="1">
      <c r="F786" s="1"/>
    </row>
    <row r="787" spans="6:6" ht="15.75" customHeight="1">
      <c r="F787" s="1"/>
    </row>
    <row r="788" spans="6:6" ht="15.75" customHeight="1">
      <c r="F788" s="1"/>
    </row>
    <row r="789" spans="6:6" ht="15.75" customHeight="1">
      <c r="F789" s="1"/>
    </row>
    <row r="790" spans="6:6" ht="15.75" customHeight="1">
      <c r="F790" s="1"/>
    </row>
    <row r="791" spans="6:6" ht="15.75" customHeight="1">
      <c r="F791" s="1"/>
    </row>
    <row r="792" spans="6:6" ht="15.75" customHeight="1">
      <c r="F792" s="1"/>
    </row>
    <row r="793" spans="6:6" ht="15.75" customHeight="1">
      <c r="F793" s="1"/>
    </row>
    <row r="794" spans="6:6" ht="15.75" customHeight="1">
      <c r="F794" s="1"/>
    </row>
    <row r="795" spans="6:6" ht="15.75" customHeight="1">
      <c r="F795" s="1"/>
    </row>
    <row r="796" spans="6:6" ht="15.75" customHeight="1">
      <c r="F796" s="1"/>
    </row>
    <row r="797" spans="6:6" ht="15.75" customHeight="1">
      <c r="F797" s="1"/>
    </row>
    <row r="798" spans="6:6" ht="15.75" customHeight="1">
      <c r="F798" s="1"/>
    </row>
    <row r="799" spans="6:6" ht="15.75" customHeight="1">
      <c r="F799" s="1"/>
    </row>
    <row r="800" spans="6:6" ht="15.75" customHeight="1">
      <c r="F800" s="1"/>
    </row>
    <row r="801" spans="6:6" ht="15.75" customHeight="1">
      <c r="F801" s="1"/>
    </row>
    <row r="802" spans="6:6" ht="15.75" customHeight="1">
      <c r="F802" s="1"/>
    </row>
    <row r="803" spans="6:6" ht="15.75" customHeight="1">
      <c r="F803" s="1"/>
    </row>
    <row r="804" spans="6:6" ht="15.75" customHeight="1">
      <c r="F804" s="1"/>
    </row>
    <row r="805" spans="6:6" ht="15.75" customHeight="1">
      <c r="F805" s="1"/>
    </row>
    <row r="806" spans="6:6" ht="15.75" customHeight="1">
      <c r="F806" s="1"/>
    </row>
    <row r="807" spans="6:6" ht="15.75" customHeight="1">
      <c r="F807" s="1"/>
    </row>
    <row r="808" spans="6:6" ht="15.75" customHeight="1">
      <c r="F808" s="1"/>
    </row>
    <row r="809" spans="6:6" ht="15.75" customHeight="1">
      <c r="F809" s="1"/>
    </row>
    <row r="810" spans="6:6" ht="15.75" customHeight="1">
      <c r="F810" s="1"/>
    </row>
    <row r="811" spans="6:6" ht="15.75" customHeight="1">
      <c r="F811" s="1"/>
    </row>
    <row r="812" spans="6:6" ht="15.75" customHeight="1">
      <c r="F812" s="1"/>
    </row>
    <row r="813" spans="6:6" ht="15.75" customHeight="1">
      <c r="F813" s="1"/>
    </row>
    <row r="814" spans="6:6" ht="15.75" customHeight="1">
      <c r="F814" s="1"/>
    </row>
    <row r="815" spans="6:6" ht="15.75" customHeight="1">
      <c r="F815" s="1"/>
    </row>
    <row r="816" spans="6:6" ht="15.75" customHeight="1">
      <c r="F816" s="1"/>
    </row>
    <row r="817" spans="6:6" ht="15.75" customHeight="1">
      <c r="F817" s="1"/>
    </row>
    <row r="818" spans="6:6" ht="15.75" customHeight="1">
      <c r="F818" s="1"/>
    </row>
    <row r="819" spans="6:6" ht="15.75" customHeight="1">
      <c r="F819" s="1"/>
    </row>
    <row r="820" spans="6:6" ht="15.75" customHeight="1">
      <c r="F820" s="1"/>
    </row>
    <row r="821" spans="6:6" ht="15.75" customHeight="1">
      <c r="F821" s="1"/>
    </row>
    <row r="822" spans="6:6" ht="15.75" customHeight="1">
      <c r="F822" s="1"/>
    </row>
    <row r="823" spans="6:6" ht="15.75" customHeight="1">
      <c r="F823" s="1"/>
    </row>
    <row r="824" spans="6:6" ht="15.75" customHeight="1">
      <c r="F824" s="1"/>
    </row>
    <row r="825" spans="6:6" ht="15.75" customHeight="1">
      <c r="F825" s="1"/>
    </row>
    <row r="826" spans="6:6" ht="15.75" customHeight="1">
      <c r="F826" s="1"/>
    </row>
    <row r="827" spans="6:6" ht="15.75" customHeight="1">
      <c r="F827" s="1"/>
    </row>
    <row r="828" spans="6:6" ht="15.75" customHeight="1">
      <c r="F828" s="1"/>
    </row>
    <row r="829" spans="6:6" ht="15.75" customHeight="1">
      <c r="F829" s="1"/>
    </row>
    <row r="830" spans="6:6" ht="15.75" customHeight="1">
      <c r="F830" s="1"/>
    </row>
    <row r="831" spans="6:6" ht="15.75" customHeight="1">
      <c r="F831" s="1"/>
    </row>
    <row r="832" spans="6:6" ht="15.75" customHeight="1">
      <c r="F832" s="1"/>
    </row>
    <row r="833" spans="6:6" ht="15.75" customHeight="1">
      <c r="F833" s="1"/>
    </row>
    <row r="834" spans="6:6" ht="15.75" customHeight="1">
      <c r="F834" s="1"/>
    </row>
    <row r="835" spans="6:6" ht="15.75" customHeight="1">
      <c r="F835" s="1"/>
    </row>
    <row r="836" spans="6:6" ht="15.75" customHeight="1">
      <c r="F836" s="1"/>
    </row>
    <row r="837" spans="6:6" ht="15.75" customHeight="1">
      <c r="F837" s="1"/>
    </row>
    <row r="838" spans="6:6" ht="15.75" customHeight="1">
      <c r="F838" s="1"/>
    </row>
    <row r="839" spans="6:6" ht="15.75" customHeight="1">
      <c r="F839" s="1"/>
    </row>
    <row r="840" spans="6:6" ht="15.75" customHeight="1">
      <c r="F840" s="1"/>
    </row>
    <row r="841" spans="6:6" ht="15.75" customHeight="1">
      <c r="F841" s="1"/>
    </row>
    <row r="842" spans="6:6" ht="15.75" customHeight="1">
      <c r="F842" s="1"/>
    </row>
    <row r="843" spans="6:6" ht="15.75" customHeight="1">
      <c r="F843" s="1"/>
    </row>
    <row r="844" spans="6:6" ht="15.75" customHeight="1">
      <c r="F844" s="1"/>
    </row>
    <row r="845" spans="6:6" ht="15.75" customHeight="1">
      <c r="F845" s="1"/>
    </row>
    <row r="846" spans="6:6" ht="15.75" customHeight="1">
      <c r="F846" s="1"/>
    </row>
    <row r="847" spans="6:6" ht="15.75" customHeight="1">
      <c r="F847" s="1"/>
    </row>
    <row r="848" spans="6:6" ht="15.75" customHeight="1">
      <c r="F848" s="1"/>
    </row>
    <row r="849" spans="6:6" ht="15.75" customHeight="1">
      <c r="F849" s="1"/>
    </row>
    <row r="850" spans="6:6" ht="15.75" customHeight="1">
      <c r="F850" s="1"/>
    </row>
    <row r="851" spans="6:6" ht="15.75" customHeight="1">
      <c r="F851" s="1"/>
    </row>
    <row r="852" spans="6:6" ht="15.75" customHeight="1">
      <c r="F852" s="1"/>
    </row>
    <row r="853" spans="6:6" ht="15.75" customHeight="1">
      <c r="F853" s="1"/>
    </row>
    <row r="854" spans="6:6" ht="15.75" customHeight="1">
      <c r="F854" s="1"/>
    </row>
    <row r="855" spans="6:6" ht="15.75" customHeight="1">
      <c r="F855" s="1"/>
    </row>
    <row r="856" spans="6:6" ht="15.75" customHeight="1">
      <c r="F856" s="1"/>
    </row>
    <row r="857" spans="6:6" ht="15.75" customHeight="1">
      <c r="F857" s="1"/>
    </row>
    <row r="858" spans="6:6" ht="15.75" customHeight="1">
      <c r="F858" s="1"/>
    </row>
    <row r="859" spans="6:6" ht="15.75" customHeight="1">
      <c r="F859" s="1"/>
    </row>
    <row r="860" spans="6:6" ht="15.75" customHeight="1">
      <c r="F860" s="1"/>
    </row>
    <row r="861" spans="6:6" ht="15.75" customHeight="1">
      <c r="F861" s="1"/>
    </row>
    <row r="862" spans="6:6" ht="15.75" customHeight="1">
      <c r="F862" s="1"/>
    </row>
    <row r="863" spans="6:6" ht="15.75" customHeight="1">
      <c r="F863" s="1"/>
    </row>
    <row r="864" spans="6:6" ht="15.75" customHeight="1">
      <c r="F864" s="1"/>
    </row>
    <row r="865" spans="6:6" ht="15.75" customHeight="1">
      <c r="F865" s="1"/>
    </row>
    <row r="866" spans="6:6" ht="15.75" customHeight="1">
      <c r="F866" s="1"/>
    </row>
    <row r="867" spans="6:6" ht="15.75" customHeight="1">
      <c r="F867" s="1"/>
    </row>
    <row r="868" spans="6:6" ht="15.75" customHeight="1">
      <c r="F868" s="1"/>
    </row>
    <row r="869" spans="6:6" ht="15.75" customHeight="1">
      <c r="F869" s="1"/>
    </row>
    <row r="870" spans="6:6" ht="15.75" customHeight="1">
      <c r="F870" s="1"/>
    </row>
    <row r="871" spans="6:6" ht="15.75" customHeight="1">
      <c r="F871" s="1"/>
    </row>
    <row r="872" spans="6:6" ht="15.75" customHeight="1">
      <c r="F872" s="1"/>
    </row>
    <row r="873" spans="6:6" ht="15.75" customHeight="1">
      <c r="F873" s="1"/>
    </row>
    <row r="874" spans="6:6" ht="15.75" customHeight="1">
      <c r="F874" s="1"/>
    </row>
    <row r="875" spans="6:6" ht="15.75" customHeight="1">
      <c r="F875" s="1"/>
    </row>
    <row r="876" spans="6:6" ht="15.75" customHeight="1">
      <c r="F876" s="1"/>
    </row>
    <row r="877" spans="6:6" ht="15.75" customHeight="1">
      <c r="F877" s="1"/>
    </row>
    <row r="878" spans="6:6" ht="15.75" customHeight="1">
      <c r="F878" s="1"/>
    </row>
    <row r="879" spans="6:6" ht="15.75" customHeight="1">
      <c r="F879" s="1"/>
    </row>
    <row r="880" spans="6:6" ht="15.75" customHeight="1">
      <c r="F880" s="1"/>
    </row>
    <row r="881" spans="6:6" ht="15.75" customHeight="1">
      <c r="F881" s="1"/>
    </row>
    <row r="882" spans="6:6" ht="15.75" customHeight="1">
      <c r="F882" s="1"/>
    </row>
    <row r="883" spans="6:6" ht="15.75" customHeight="1">
      <c r="F883" s="1"/>
    </row>
    <row r="884" spans="6:6" ht="15.75" customHeight="1">
      <c r="F884" s="1"/>
    </row>
    <row r="885" spans="6:6" ht="15.75" customHeight="1">
      <c r="F885" s="1"/>
    </row>
    <row r="886" spans="6:6" ht="15.75" customHeight="1">
      <c r="F886" s="1"/>
    </row>
    <row r="887" spans="6:6" ht="15.75" customHeight="1">
      <c r="F887" s="1"/>
    </row>
    <row r="888" spans="6:6" ht="15.75" customHeight="1">
      <c r="F888" s="1"/>
    </row>
    <row r="889" spans="6:6" ht="15.75" customHeight="1">
      <c r="F889" s="1"/>
    </row>
    <row r="890" spans="6:6" ht="15.75" customHeight="1">
      <c r="F890" s="1"/>
    </row>
    <row r="891" spans="6:6" ht="15.75" customHeight="1">
      <c r="F891" s="1"/>
    </row>
    <row r="892" spans="6:6" ht="15.75" customHeight="1">
      <c r="F892" s="1"/>
    </row>
    <row r="893" spans="6:6" ht="15.75" customHeight="1">
      <c r="F893" s="1"/>
    </row>
    <row r="894" spans="6:6" ht="15.75" customHeight="1">
      <c r="F894" s="1"/>
    </row>
    <row r="895" spans="6:6" ht="15.75" customHeight="1">
      <c r="F895" s="1"/>
    </row>
    <row r="896" spans="6:6" ht="15.75" customHeight="1">
      <c r="F896" s="1"/>
    </row>
    <row r="897" spans="6:6" ht="15.75" customHeight="1">
      <c r="F897" s="1"/>
    </row>
    <row r="898" spans="6:6" ht="15.75" customHeight="1">
      <c r="F898" s="1"/>
    </row>
    <row r="899" spans="6:6" ht="15.75" customHeight="1">
      <c r="F899" s="1"/>
    </row>
    <row r="900" spans="6:6" ht="15.75" customHeight="1">
      <c r="F900" s="1"/>
    </row>
    <row r="901" spans="6:6" ht="15.75" customHeight="1">
      <c r="F901" s="1"/>
    </row>
    <row r="902" spans="6:6" ht="15.75" customHeight="1">
      <c r="F902" s="1"/>
    </row>
    <row r="903" spans="6:6" ht="15.75" customHeight="1">
      <c r="F903" s="1"/>
    </row>
    <row r="904" spans="6:6" ht="15.75" customHeight="1">
      <c r="F904" s="1"/>
    </row>
    <row r="905" spans="6:6" ht="15.75" customHeight="1">
      <c r="F905" s="1"/>
    </row>
    <row r="906" spans="6:6" ht="15.75" customHeight="1">
      <c r="F906" s="1"/>
    </row>
    <row r="907" spans="6:6" ht="15.75" customHeight="1">
      <c r="F907" s="1"/>
    </row>
    <row r="908" spans="6:6" ht="15.75" customHeight="1">
      <c r="F908" s="1"/>
    </row>
    <row r="909" spans="6:6" ht="15.75" customHeight="1">
      <c r="F909" s="1"/>
    </row>
    <row r="910" spans="6:6" ht="15.75" customHeight="1">
      <c r="F910" s="1"/>
    </row>
    <row r="911" spans="6:6" ht="15.75" customHeight="1">
      <c r="F911" s="1"/>
    </row>
    <row r="912" spans="6:6" ht="15.75" customHeight="1">
      <c r="F912" s="1"/>
    </row>
    <row r="913" spans="6:6" ht="15.75" customHeight="1">
      <c r="F913" s="1"/>
    </row>
    <row r="914" spans="6:6" ht="15.75" customHeight="1">
      <c r="F914" s="1"/>
    </row>
    <row r="915" spans="6:6" ht="15.75" customHeight="1">
      <c r="F915" s="1"/>
    </row>
    <row r="916" spans="6:6" ht="15.75" customHeight="1">
      <c r="F916" s="1"/>
    </row>
    <row r="917" spans="6:6" ht="15.75" customHeight="1">
      <c r="F917" s="1"/>
    </row>
    <row r="918" spans="6:6" ht="15.75" customHeight="1">
      <c r="F918" s="1"/>
    </row>
    <row r="919" spans="6:6" ht="15.75" customHeight="1">
      <c r="F919" s="1"/>
    </row>
    <row r="920" spans="6:6" ht="15.75" customHeight="1">
      <c r="F920" s="1"/>
    </row>
    <row r="921" spans="6:6" ht="15.75" customHeight="1">
      <c r="F921" s="1"/>
    </row>
    <row r="922" spans="6:6" ht="15.75" customHeight="1">
      <c r="F922" s="1"/>
    </row>
    <row r="923" spans="6:6" ht="15.75" customHeight="1">
      <c r="F923" s="1"/>
    </row>
    <row r="924" spans="6:6" ht="15.75" customHeight="1">
      <c r="F924" s="1"/>
    </row>
    <row r="925" spans="6:6" ht="15.75" customHeight="1">
      <c r="F925" s="1"/>
    </row>
    <row r="926" spans="6:6" ht="15.75" customHeight="1">
      <c r="F926" s="1"/>
    </row>
    <row r="927" spans="6:6" ht="15.75" customHeight="1">
      <c r="F927" s="1"/>
    </row>
    <row r="928" spans="6:6" ht="15.75" customHeight="1">
      <c r="F928" s="1"/>
    </row>
    <row r="929" spans="6:6" ht="15.75" customHeight="1">
      <c r="F929" s="1"/>
    </row>
    <row r="930" spans="6:6" ht="15.75" customHeight="1">
      <c r="F930" s="1"/>
    </row>
    <row r="931" spans="6:6" ht="15.75" customHeight="1">
      <c r="F931" s="1"/>
    </row>
    <row r="932" spans="6:6" ht="15.75" customHeight="1">
      <c r="F932" s="1"/>
    </row>
    <row r="933" spans="6:6" ht="15.75" customHeight="1">
      <c r="F933" s="1"/>
    </row>
    <row r="934" spans="6:6" ht="15.75" customHeight="1">
      <c r="F934" s="1"/>
    </row>
    <row r="935" spans="6:6" ht="15.75" customHeight="1">
      <c r="F935" s="1"/>
    </row>
    <row r="936" spans="6:6" ht="15.75" customHeight="1">
      <c r="F936" s="1"/>
    </row>
    <row r="937" spans="6:6" ht="15.75" customHeight="1">
      <c r="F937" s="1"/>
    </row>
    <row r="938" spans="6:6" ht="15.75" customHeight="1">
      <c r="F938" s="1"/>
    </row>
    <row r="939" spans="6:6" ht="15.75" customHeight="1">
      <c r="F939" s="1"/>
    </row>
    <row r="940" spans="6:6" ht="15.75" customHeight="1">
      <c r="F940" s="1"/>
    </row>
    <row r="941" spans="6:6" ht="15.75" customHeight="1">
      <c r="F941" s="1"/>
    </row>
    <row r="942" spans="6:6" ht="15.75" customHeight="1">
      <c r="F942" s="1"/>
    </row>
    <row r="943" spans="6:6" ht="15.75" customHeight="1">
      <c r="F943" s="1"/>
    </row>
    <row r="944" spans="6:6" ht="15.75" customHeight="1">
      <c r="F944" s="1"/>
    </row>
    <row r="945" spans="6:6" ht="15.75" customHeight="1">
      <c r="F945" s="1"/>
    </row>
    <row r="946" spans="6:6" ht="15.75" customHeight="1">
      <c r="F946" s="1"/>
    </row>
    <row r="947" spans="6:6" ht="15.75" customHeight="1">
      <c r="F947" s="1"/>
    </row>
    <row r="948" spans="6:6" ht="15.75" customHeight="1">
      <c r="F948" s="1"/>
    </row>
    <row r="949" spans="6:6" ht="15.75" customHeight="1">
      <c r="F949" s="1"/>
    </row>
    <row r="950" spans="6:6" ht="15.75" customHeight="1">
      <c r="F950" s="1"/>
    </row>
    <row r="951" spans="6:6" ht="15.75" customHeight="1">
      <c r="F951" s="1"/>
    </row>
    <row r="952" spans="6:6" ht="15.75" customHeight="1">
      <c r="F952" s="1"/>
    </row>
    <row r="953" spans="6:6" ht="15.75" customHeight="1">
      <c r="F953" s="1"/>
    </row>
    <row r="954" spans="6:6" ht="15.75" customHeight="1">
      <c r="F954" s="1"/>
    </row>
    <row r="955" spans="6:6" ht="15.75" customHeight="1">
      <c r="F955" s="1"/>
    </row>
    <row r="956" spans="6:6" ht="15.75" customHeight="1">
      <c r="F956" s="1"/>
    </row>
    <row r="957" spans="6:6" ht="15.75" customHeight="1">
      <c r="F957" s="1"/>
    </row>
    <row r="958" spans="6:6" ht="15.75" customHeight="1">
      <c r="F958" s="1"/>
    </row>
    <row r="959" spans="6:6" ht="15.75" customHeight="1">
      <c r="F959" s="1"/>
    </row>
    <row r="960" spans="6:6" ht="15.75" customHeight="1">
      <c r="F960" s="1"/>
    </row>
    <row r="961" spans="6:6" ht="15.75" customHeight="1">
      <c r="F961" s="1"/>
    </row>
    <row r="962" spans="6:6" ht="15.75" customHeight="1">
      <c r="F962" s="1"/>
    </row>
    <row r="963" spans="6:6" ht="15.75" customHeight="1">
      <c r="F963" s="1"/>
    </row>
    <row r="964" spans="6:6" ht="15.75" customHeight="1">
      <c r="F964" s="1"/>
    </row>
    <row r="965" spans="6:6" ht="15.75" customHeight="1">
      <c r="F965" s="1"/>
    </row>
    <row r="966" spans="6:6" ht="15.75" customHeight="1">
      <c r="F966" s="1"/>
    </row>
    <row r="967" spans="6:6" ht="15.75" customHeight="1">
      <c r="F967" s="1"/>
    </row>
    <row r="968" spans="6:6" ht="15.75" customHeight="1">
      <c r="F968" s="1"/>
    </row>
    <row r="969" spans="6:6" ht="15.75" customHeight="1">
      <c r="F969" s="1"/>
    </row>
    <row r="970" spans="6:6" ht="15.75" customHeight="1">
      <c r="F970" s="1"/>
    </row>
    <row r="971" spans="6:6" ht="15.75" customHeight="1">
      <c r="F971" s="1"/>
    </row>
    <row r="972" spans="6:6" ht="15.75" customHeight="1">
      <c r="F972" s="1"/>
    </row>
    <row r="973" spans="6:6" ht="15.75" customHeight="1">
      <c r="F973" s="1"/>
    </row>
    <row r="974" spans="6:6" ht="15.75" customHeight="1">
      <c r="F974" s="1"/>
    </row>
    <row r="975" spans="6:6" ht="15.75" customHeight="1">
      <c r="F975" s="1"/>
    </row>
    <row r="976" spans="6:6" ht="15.75" customHeight="1">
      <c r="F976" s="1"/>
    </row>
    <row r="977" spans="6:6" ht="15.75" customHeight="1">
      <c r="F977" s="1"/>
    </row>
    <row r="978" spans="6:6" ht="15.75" customHeight="1">
      <c r="F978" s="1"/>
    </row>
    <row r="979" spans="6:6" ht="15.75" customHeight="1">
      <c r="F979" s="1"/>
    </row>
    <row r="980" spans="6:6" ht="15.75" customHeight="1">
      <c r="F980" s="1"/>
    </row>
    <row r="981" spans="6:6" ht="15.75" customHeight="1">
      <c r="F981" s="1"/>
    </row>
    <row r="982" spans="6:6" ht="15.75" customHeight="1">
      <c r="F982" s="1"/>
    </row>
    <row r="983" spans="6:6" ht="15.75" customHeight="1">
      <c r="F983" s="1"/>
    </row>
    <row r="984" spans="6:6" ht="15.75" customHeight="1">
      <c r="F984" s="1"/>
    </row>
    <row r="985" spans="6:6" ht="15.75" customHeight="1">
      <c r="F985" s="1"/>
    </row>
    <row r="986" spans="6:6" ht="15.75" customHeight="1">
      <c r="F986" s="1"/>
    </row>
    <row r="987" spans="6:6" ht="15.75" customHeight="1">
      <c r="F987" s="1"/>
    </row>
    <row r="988" spans="6:6" ht="15.75" customHeight="1">
      <c r="F988" s="1"/>
    </row>
    <row r="989" spans="6:6" ht="15.75" customHeight="1">
      <c r="F989" s="1"/>
    </row>
    <row r="990" spans="6:6" ht="15.75" customHeight="1">
      <c r="F990" s="1"/>
    </row>
    <row r="991" spans="6:6" ht="15.75" customHeight="1">
      <c r="F991" s="1"/>
    </row>
    <row r="992" spans="6:6" ht="15.75" customHeight="1">
      <c r="F992" s="1"/>
    </row>
    <row r="993" spans="6:6" ht="15.75" customHeight="1">
      <c r="F993" s="1"/>
    </row>
    <row r="994" spans="6:6" ht="15.75" customHeight="1">
      <c r="F994" s="1"/>
    </row>
    <row r="995" spans="6:6" ht="15.75" customHeight="1">
      <c r="F995" s="1"/>
    </row>
    <row r="996" spans="6:6" ht="15.75" customHeight="1">
      <c r="F996" s="1"/>
    </row>
    <row r="997" spans="6:6" ht="15.75" customHeight="1">
      <c r="F997" s="1"/>
    </row>
    <row r="998" spans="6:6" ht="15.75" customHeight="1">
      <c r="F998" s="1"/>
    </row>
    <row r="999" spans="6:6" ht="15.75" customHeight="1">
      <c r="F999" s="1"/>
    </row>
    <row r="1000" spans="6:6" ht="15.75" customHeight="1">
      <c r="F1000" s="1"/>
    </row>
    <row r="1001" spans="6:6" ht="15.75" customHeight="1">
      <c r="F1001" s="1"/>
    </row>
    <row r="1002" spans="6:6" ht="15.75" customHeight="1">
      <c r="F1002" s="1"/>
    </row>
    <row r="1003" spans="6:6" ht="15.75" customHeight="1">
      <c r="F1003" s="1"/>
    </row>
    <row r="1004" spans="6:6" ht="15.75" customHeight="1">
      <c r="F1004" s="1"/>
    </row>
    <row r="1005" spans="6:6" ht="15.75" customHeight="1">
      <c r="F1005" s="1"/>
    </row>
    <row r="1006" spans="6:6" ht="15.75" customHeight="1">
      <c r="F1006" s="1"/>
    </row>
    <row r="1007" spans="6:6" ht="15.75" customHeight="1">
      <c r="F1007" s="1"/>
    </row>
    <row r="1008" spans="6:6" ht="15.75" customHeight="1">
      <c r="F1008" s="1"/>
    </row>
    <row r="1009" spans="6:6" ht="15.75" customHeight="1">
      <c r="F1009" s="1"/>
    </row>
    <row r="1010" spans="6:6" ht="15.75" customHeight="1">
      <c r="F1010" s="1"/>
    </row>
    <row r="1011" spans="6:6" ht="15.75" customHeight="1">
      <c r="F1011" s="1"/>
    </row>
    <row r="1012" spans="6:6" ht="15.75" customHeight="1">
      <c r="F1012" s="1"/>
    </row>
    <row r="1013" spans="6:6" ht="15.75" customHeight="1">
      <c r="F1013" s="1"/>
    </row>
    <row r="1014" spans="6:6" ht="15.75" customHeight="1">
      <c r="F1014" s="1"/>
    </row>
    <row r="1015" spans="6:6" ht="15.75" customHeight="1">
      <c r="F1015" s="1"/>
    </row>
    <row r="1016" spans="6:6" ht="15.75" customHeight="1">
      <c r="F1016" s="1"/>
    </row>
    <row r="1017" spans="6:6" ht="15.75" customHeight="1">
      <c r="F1017" s="1"/>
    </row>
    <row r="1018" spans="6:6" ht="15.75" customHeight="1">
      <c r="F1018" s="1"/>
    </row>
    <row r="1019" spans="6:6" ht="15.75" customHeight="1">
      <c r="F1019" s="1"/>
    </row>
    <row r="1020" spans="6:6" ht="15.75" customHeight="1">
      <c r="F1020" s="1"/>
    </row>
    <row r="1021" spans="6:6" ht="15.75" customHeight="1">
      <c r="F1021" s="1"/>
    </row>
    <row r="1022" spans="6:6" ht="15.75" customHeight="1">
      <c r="F1022" s="1"/>
    </row>
  </sheetData>
  <conditionalFormatting sqref="C9:F58">
    <cfRule type="expression" dxfId="26" priority="4">
      <formula>NOT(_xludf.ISFORMULA($C$9))</formula>
    </cfRule>
  </conditionalFormatting>
  <conditionalFormatting sqref="D9:E58">
    <cfRule type="expression" dxfId="25" priority="5">
      <formula>NOT(_xludf.ISFORMULA($D$9))</formula>
    </cfRule>
  </conditionalFormatting>
  <conditionalFormatting sqref="E9:E58">
    <cfRule type="expression" dxfId="24" priority="6">
      <formula>NOT(_xludf.ISFORMULA($E$9))</formula>
    </cfRule>
  </conditionalFormatting>
  <conditionalFormatting sqref="G9:G58">
    <cfRule type="expression" dxfId="23" priority="1">
      <formula>NOT(_xludf.ISFORMULA($G$8))</formula>
    </cfRule>
  </conditionalFormatting>
  <conditionalFormatting sqref="H9:H58">
    <cfRule type="expression" dxfId="22" priority="2">
      <formula>NOT(_xludf.ISFORMULA($H$8))</formula>
    </cfRule>
  </conditionalFormatting>
  <conditionalFormatting sqref="I9:I58">
    <cfRule type="expression" dxfId="21" priority="3">
      <formula>NOT(_xludf.ISFORMULA($I$8))</formula>
    </cfRule>
  </conditionalFormatting>
  <conditionalFormatting sqref="J9:J58">
    <cfRule type="expression" dxfId="20" priority="7">
      <formula>NOT(_xludf.ISFORMULA($J$9))</formula>
    </cfRule>
  </conditionalFormatting>
  <conditionalFormatting sqref="K9:L58">
    <cfRule type="expression" dxfId="19" priority="8">
      <formula>NOT(_xludf.ISFORMULA($K$9))</formula>
    </cfRule>
  </conditionalFormatting>
  <conditionalFormatting sqref="Z9:Z59">
    <cfRule type="expression" dxfId="18" priority="9">
      <formula>NOT(_xludf.ISFORMULA($Z$9))</formula>
    </cfRule>
  </conditionalFormatting>
  <dataValidations count="3">
    <dataValidation type="list" allowBlank="1" showErrorMessage="1" sqref="F9:F58" xr:uid="{4756C75C-C0DC-B241-B81E-E48F27151085}">
      <formula1>$K$103:$K$108</formula1>
    </dataValidation>
    <dataValidation type="list" allowBlank="1" showInputMessage="1" showErrorMessage="1" sqref="M9:M58" xr:uid="{7EAC88C7-CDF9-DE4B-8B4F-10EF61AA8A58}">
      <formula1>$K$91:$K$96</formula1>
    </dataValidation>
    <dataValidation type="list" allowBlank="1" showErrorMessage="1" sqref="C9:C58" xr:uid="{C62597C3-9C98-0342-9413-FE4E10238C82}">
      <formula1>$K$65:$K$84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3C30-295D-EF4E-885D-DB57E2ABA531}">
  <sheetPr>
    <outlinePr summaryBelow="0" summaryRight="0"/>
  </sheetPr>
  <dimension ref="B2:AF1022"/>
  <sheetViews>
    <sheetView showGridLines="0" zoomScale="70" zoomScaleNormal="70" workbookViewId="0"/>
  </sheetViews>
  <sheetFormatPr baseColWidth="10" defaultColWidth="12.6640625" defaultRowHeight="15" customHeight="1"/>
  <cols>
    <col min="1" max="1" width="2" customWidth="1"/>
    <col min="2" max="2" width="20.33203125" customWidth="1"/>
    <col min="3" max="3" width="21.33203125" customWidth="1"/>
    <col min="4" max="4" width="9.6640625" customWidth="1"/>
    <col min="5" max="5" width="8.6640625" customWidth="1"/>
    <col min="6" max="6" width="9.33203125" customWidth="1"/>
    <col min="7" max="9" width="8.6640625" customWidth="1"/>
    <col min="10" max="11" width="10.33203125" style="61" customWidth="1"/>
    <col min="12" max="12" width="12.6640625" style="61" customWidth="1"/>
    <col min="13" max="13" width="9.5" style="61" customWidth="1"/>
    <col min="14" max="14" width="12" customWidth="1"/>
    <col min="15" max="15" width="11" customWidth="1"/>
    <col min="16" max="16" width="12.33203125" customWidth="1"/>
    <col min="17" max="17" width="3.1640625" customWidth="1"/>
    <col min="18" max="18" width="8.5" customWidth="1"/>
    <col min="19" max="19" width="9.1640625" customWidth="1"/>
    <col min="20" max="21" width="8.5" customWidth="1"/>
    <col min="22" max="22" width="9" customWidth="1"/>
    <col min="23" max="23" width="8.5" customWidth="1"/>
    <col min="24" max="24" width="9" customWidth="1"/>
    <col min="25" max="25" width="3.1640625" customWidth="1"/>
    <col min="26" max="26" width="11" customWidth="1"/>
    <col min="27" max="28" width="8.5" customWidth="1"/>
    <col min="29" max="29" width="3.1640625" customWidth="1"/>
  </cols>
  <sheetData>
    <row r="2" spans="2:32" ht="22" customHeight="1">
      <c r="B2" s="59" t="s">
        <v>0</v>
      </c>
      <c r="C2" s="140"/>
      <c r="D2" s="67"/>
      <c r="E2" s="2"/>
      <c r="F2" s="126" t="s">
        <v>70</v>
      </c>
      <c r="G2" s="111"/>
      <c r="H2" s="67"/>
      <c r="J2" s="59" t="s">
        <v>181</v>
      </c>
      <c r="K2" s="60"/>
      <c r="L2" s="114"/>
      <c r="N2" s="127" t="s">
        <v>66</v>
      </c>
      <c r="O2" s="135" t="s">
        <v>3</v>
      </c>
      <c r="P2" s="128"/>
      <c r="Q2" s="4"/>
      <c r="R2" s="4"/>
      <c r="T2" s="4"/>
      <c r="U2" s="4"/>
      <c r="V2" s="3"/>
      <c r="W2" s="4"/>
      <c r="X2" s="3"/>
      <c r="Y2" s="4"/>
      <c r="Z2" s="4"/>
      <c r="AA2" s="4"/>
      <c r="AB2" s="4"/>
      <c r="AC2" s="3"/>
      <c r="AD2" s="3"/>
      <c r="AE2" s="3"/>
      <c r="AF2" s="3"/>
    </row>
    <row r="3" spans="2:32" ht="15.75" customHeight="1">
      <c r="B3" s="86" t="s">
        <v>1</v>
      </c>
      <c r="C3" s="116" t="s">
        <v>131</v>
      </c>
      <c r="D3" s="66"/>
      <c r="E3" s="6"/>
      <c r="F3" s="86" t="s">
        <v>2</v>
      </c>
      <c r="G3" s="42"/>
      <c r="H3" s="117">
        <v>13</v>
      </c>
      <c r="J3" s="86" t="s">
        <v>72</v>
      </c>
      <c r="K3" s="112"/>
      <c r="L3" s="117">
        <v>25</v>
      </c>
      <c r="N3" s="123"/>
      <c r="O3" s="129" t="s">
        <v>6</v>
      </c>
      <c r="P3" s="130"/>
      <c r="Q3" s="7"/>
      <c r="R3" s="7"/>
      <c r="T3" s="7"/>
      <c r="U3" s="7"/>
      <c r="V3" s="6"/>
      <c r="W3" s="7"/>
      <c r="X3" s="6"/>
      <c r="Y3" s="7"/>
      <c r="Z3" s="7"/>
      <c r="AA3" s="7"/>
      <c r="AB3" s="7"/>
      <c r="AC3" s="6"/>
      <c r="AD3" s="6"/>
      <c r="AE3" s="6"/>
      <c r="AF3" s="6"/>
    </row>
    <row r="4" spans="2:32" ht="15.75" customHeight="1">
      <c r="B4" s="105" t="s">
        <v>4</v>
      </c>
      <c r="C4" s="65">
        <v>3800</v>
      </c>
      <c r="D4" s="66"/>
      <c r="E4" s="8"/>
      <c r="F4" s="118" t="s">
        <v>5</v>
      </c>
      <c r="G4" s="42"/>
      <c r="H4" s="119">
        <v>5.5</v>
      </c>
      <c r="J4" s="104" t="s">
        <v>191</v>
      </c>
      <c r="K4" s="122"/>
      <c r="L4" s="121">
        <v>17</v>
      </c>
      <c r="N4" s="123"/>
      <c r="O4" s="131" t="s">
        <v>190</v>
      </c>
      <c r="P4" s="132"/>
      <c r="Q4" s="7"/>
      <c r="R4" s="7"/>
      <c r="T4" s="7"/>
      <c r="U4" s="7"/>
      <c r="V4" s="6"/>
      <c r="W4" s="7"/>
      <c r="X4" s="6"/>
      <c r="Y4" s="7"/>
      <c r="Z4" s="7"/>
      <c r="AA4" s="7"/>
      <c r="AB4" s="7"/>
      <c r="AC4" s="6"/>
      <c r="AD4" s="6"/>
      <c r="AE4" s="6"/>
      <c r="AF4" s="6"/>
    </row>
    <row r="5" spans="2:32" ht="15.75" customHeight="1">
      <c r="B5" s="5"/>
      <c r="C5" s="5"/>
      <c r="E5" s="6"/>
      <c r="F5" s="104" t="s">
        <v>7</v>
      </c>
      <c r="G5" s="120"/>
      <c r="H5" s="121">
        <v>52</v>
      </c>
      <c r="N5" s="124"/>
      <c r="O5" s="133" t="s">
        <v>183</v>
      </c>
      <c r="P5" s="134"/>
      <c r="Q5" s="54"/>
      <c r="R5" s="9"/>
      <c r="T5" s="54"/>
      <c r="U5" s="9"/>
      <c r="W5" s="9"/>
      <c r="Y5" s="9"/>
      <c r="Z5" s="9"/>
      <c r="AA5" s="9"/>
      <c r="AB5" s="9"/>
    </row>
    <row r="6" spans="2:32" ht="15" customHeight="1">
      <c r="B6" s="5"/>
      <c r="C6" s="5"/>
      <c r="E6" s="6"/>
      <c r="F6" s="1"/>
      <c r="G6" s="1"/>
      <c r="P6" s="55"/>
      <c r="Q6" s="54"/>
      <c r="R6" s="54"/>
      <c r="S6" s="9"/>
      <c r="T6" s="54"/>
      <c r="U6" s="9"/>
      <c r="W6" s="9"/>
      <c r="Y6" s="9"/>
      <c r="Z6" s="9"/>
      <c r="AA6" s="9"/>
      <c r="AB6" s="9"/>
    </row>
    <row r="7" spans="2:32" s="26" customFormat="1" ht="15.75" customHeight="1">
      <c r="B7" s="68" t="s">
        <v>67</v>
      </c>
      <c r="C7" s="29" t="s">
        <v>68</v>
      </c>
      <c r="D7" s="30"/>
      <c r="E7" s="80" t="s">
        <v>69</v>
      </c>
      <c r="F7" s="24"/>
      <c r="G7" s="28"/>
      <c r="H7" s="27"/>
      <c r="I7" s="27" t="s">
        <v>63</v>
      </c>
      <c r="J7" s="31"/>
      <c r="K7" s="31"/>
      <c r="L7" s="81"/>
      <c r="M7" s="81" t="s">
        <v>129</v>
      </c>
      <c r="N7" s="27"/>
      <c r="O7" s="31" t="s">
        <v>110</v>
      </c>
      <c r="P7" s="25"/>
      <c r="R7" s="32"/>
      <c r="S7" s="33"/>
      <c r="T7" s="34" t="s">
        <v>111</v>
      </c>
      <c r="U7" s="34"/>
      <c r="V7" s="27"/>
      <c r="W7" s="34"/>
      <c r="X7" s="43"/>
      <c r="Y7" s="9"/>
      <c r="Z7" s="32"/>
      <c r="AA7" s="34" t="s">
        <v>108</v>
      </c>
      <c r="AB7" s="35"/>
    </row>
    <row r="8" spans="2:32" s="26" customFormat="1" ht="66" customHeight="1">
      <c r="B8" s="44" t="s">
        <v>53</v>
      </c>
      <c r="C8" s="44" t="s">
        <v>54</v>
      </c>
      <c r="D8" s="45" t="s">
        <v>145</v>
      </c>
      <c r="E8" s="46" t="s">
        <v>55</v>
      </c>
      <c r="F8" s="47" t="s">
        <v>148</v>
      </c>
      <c r="G8" s="48" t="s">
        <v>56</v>
      </c>
      <c r="H8" s="48" t="s">
        <v>57</v>
      </c>
      <c r="I8" s="48" t="s">
        <v>58</v>
      </c>
      <c r="J8" s="62" t="s">
        <v>64</v>
      </c>
      <c r="K8" s="106" t="s">
        <v>65</v>
      </c>
      <c r="L8" s="79" t="s">
        <v>106</v>
      </c>
      <c r="M8" s="79" t="s">
        <v>147</v>
      </c>
      <c r="N8" s="50" t="s">
        <v>61</v>
      </c>
      <c r="O8" s="51" t="s">
        <v>62</v>
      </c>
      <c r="P8" s="47" t="s">
        <v>8</v>
      </c>
      <c r="Q8" s="13"/>
      <c r="R8" s="48" t="s">
        <v>18</v>
      </c>
      <c r="S8" s="48" t="s">
        <v>107</v>
      </c>
      <c r="T8" s="48" t="s">
        <v>9</v>
      </c>
      <c r="U8" s="52" t="s">
        <v>10</v>
      </c>
      <c r="V8" s="51" t="s">
        <v>11</v>
      </c>
      <c r="W8" s="52" t="s">
        <v>120</v>
      </c>
      <c r="X8" s="51" t="s">
        <v>12</v>
      </c>
      <c r="Y8" s="15"/>
      <c r="Z8" s="48" t="s">
        <v>124</v>
      </c>
      <c r="AA8" s="49" t="s">
        <v>112</v>
      </c>
      <c r="AB8" s="48" t="s">
        <v>113</v>
      </c>
      <c r="AC8" s="13"/>
      <c r="AD8" s="13"/>
      <c r="AE8" s="13"/>
      <c r="AF8" s="13"/>
    </row>
    <row r="9" spans="2:32" ht="15.75" customHeight="1">
      <c r="B9" s="211" t="s">
        <v>22</v>
      </c>
      <c r="C9" s="212" t="s">
        <v>23</v>
      </c>
      <c r="D9" s="213">
        <v>2700</v>
      </c>
      <c r="E9" s="214">
        <v>5</v>
      </c>
      <c r="F9" s="215" t="s">
        <v>24</v>
      </c>
      <c r="G9" s="216">
        <v>11</v>
      </c>
      <c r="H9" s="216">
        <f t="shared" ref="H9:H33" si="0">$H$4</f>
        <v>5.5</v>
      </c>
      <c r="I9" s="216">
        <f t="shared" ref="I9:I30" si="1">$H$5</f>
        <v>52</v>
      </c>
      <c r="J9" s="144">
        <v>0.7</v>
      </c>
      <c r="K9" s="145">
        <v>0.15</v>
      </c>
      <c r="L9" s="146" t="s">
        <v>13</v>
      </c>
      <c r="M9" s="209" t="s">
        <v>13</v>
      </c>
      <c r="N9" s="210">
        <f>D9*E9*(G9*H9*I9*J9+(24*7-G9*H9)*I9*K9)/1000</f>
        <v>41049.449999999997</v>
      </c>
      <c r="O9" s="154">
        <f t="shared" ref="O9:O58" si="2">D9*E9*($L$3*G9*H9*I9*J9+$L$4*(24*7-G9*H9)*I9*K9)/100000</f>
        <v>9356.7824999999993</v>
      </c>
      <c r="P9" s="155">
        <f t="shared" ref="P9:P58" si="3">IF($O$59=0,"",O9/$O$59)</f>
        <v>4.9210265665388414E-2</v>
      </c>
      <c r="Q9" s="94"/>
      <c r="R9" s="159">
        <f t="shared" ref="R9:R58" si="4">D9*E9/1000</f>
        <v>13.5</v>
      </c>
      <c r="S9" s="154">
        <f>IF(R9&gt;0,N9/R9,0)</f>
        <v>3040.7</v>
      </c>
      <c r="T9" s="159">
        <f t="shared" ref="T9:T58" si="5">R9*J9</f>
        <v>9.4499999999999993</v>
      </c>
      <c r="U9" s="159">
        <f t="shared" ref="U9:U58" si="6">R9*K9</f>
        <v>2.0249999999999999</v>
      </c>
      <c r="V9" s="160">
        <f>IF($C$4&gt;0,D9*E9/$C$4,"–")</f>
        <v>3.5526315789473686</v>
      </c>
      <c r="W9" s="159">
        <f>IF($C$4&gt;0,$O9/$C$4,"–")</f>
        <v>2.4623111842105261</v>
      </c>
      <c r="X9" s="160">
        <f>IF(AND(ISNUMBER($C$4),$C$4&gt;0),N9/$C$4,"–")</f>
        <v>10.802486842105262</v>
      </c>
      <c r="Y9" s="95"/>
      <c r="Z9" s="161">
        <f t="shared" ref="Z9:Z58" si="7">IF($F9="W/m2",D9,"–")</f>
        <v>2700</v>
      </c>
      <c r="AA9" s="162">
        <f t="shared" ref="AA9:AA58" si="8">IF(AND(ISNUMBER(Z9),Z9&gt;0),D9*E9/Z9,"–")</f>
        <v>5</v>
      </c>
      <c r="AB9" s="162">
        <f t="shared" ref="AB9:AB58" si="9">IF(AND(ISNUMBER(Z9),Z9&gt;0),N9/Z9,"–")</f>
        <v>15.203499999999998</v>
      </c>
      <c r="AC9" s="42"/>
    </row>
    <row r="10" spans="2:32" ht="15.75" customHeight="1">
      <c r="B10" s="211" t="s">
        <v>25</v>
      </c>
      <c r="C10" s="212" t="s">
        <v>26</v>
      </c>
      <c r="D10" s="213">
        <v>1</v>
      </c>
      <c r="E10" s="217">
        <v>32000</v>
      </c>
      <c r="F10" s="215" t="s">
        <v>27</v>
      </c>
      <c r="G10" s="216">
        <f t="shared" ref="G10:G20" si="10">$H$3</f>
        <v>13</v>
      </c>
      <c r="H10" s="216">
        <f t="shared" si="0"/>
        <v>5.5</v>
      </c>
      <c r="I10" s="216">
        <f t="shared" si="1"/>
        <v>52</v>
      </c>
      <c r="J10" s="144">
        <v>0.8</v>
      </c>
      <c r="K10" s="145">
        <v>0.05</v>
      </c>
      <c r="L10" s="151" t="s">
        <v>135</v>
      </c>
      <c r="M10" s="209" t="s">
        <v>13</v>
      </c>
      <c r="N10" s="210">
        <f t="shared" ref="N10:N58" si="11">D10*E10*(G10*H10*I10*J10+(24*7-G10*H10)*I10*K10)/1000</f>
        <v>103209.60000000001</v>
      </c>
      <c r="O10" s="154">
        <f t="shared" si="2"/>
        <v>25160.096000000001</v>
      </c>
      <c r="P10" s="155">
        <f t="shared" si="3"/>
        <v>0.13232486790482481</v>
      </c>
      <c r="Q10" s="94"/>
      <c r="R10" s="159">
        <f t="shared" si="4"/>
        <v>32</v>
      </c>
      <c r="S10" s="154">
        <f t="shared" ref="S10:S40" si="12">IF(R10&gt;0,N10/R10,0)</f>
        <v>3225.3</v>
      </c>
      <c r="T10" s="159">
        <f t="shared" si="5"/>
        <v>25.6</v>
      </c>
      <c r="U10" s="159">
        <f t="shared" si="6"/>
        <v>1.6</v>
      </c>
      <c r="V10" s="160">
        <f t="shared" ref="V10:V15" si="13">IF($C$4&gt;0,D10*E10/$C$4,"–")</f>
        <v>8.4210526315789469</v>
      </c>
      <c r="W10" s="159">
        <f t="shared" ref="W10:W59" si="14">IF($C$4&gt;0,$O10/$C$4,"–")</f>
        <v>6.6210778947368425</v>
      </c>
      <c r="X10" s="160">
        <f t="shared" ref="X10:X58" si="15">IF(AND(ISNUMBER($C$4),$C$4&gt;0),N10/$C$4,"–")</f>
        <v>27.16042105263158</v>
      </c>
      <c r="Y10" s="95"/>
      <c r="Z10" s="161" t="str">
        <f t="shared" si="7"/>
        <v>–</v>
      </c>
      <c r="AA10" s="162" t="str">
        <f t="shared" si="8"/>
        <v>–</v>
      </c>
      <c r="AB10" s="162" t="str">
        <f t="shared" si="9"/>
        <v>–</v>
      </c>
      <c r="AC10" s="41"/>
    </row>
    <row r="11" spans="2:32" ht="15.75" customHeight="1">
      <c r="B11" s="211" t="s">
        <v>28</v>
      </c>
      <c r="C11" s="212" t="s">
        <v>26</v>
      </c>
      <c r="D11" s="213">
        <v>1</v>
      </c>
      <c r="E11" s="217">
        <v>16000</v>
      </c>
      <c r="F11" s="215" t="s">
        <v>27</v>
      </c>
      <c r="G11" s="216">
        <f t="shared" si="10"/>
        <v>13</v>
      </c>
      <c r="H11" s="216">
        <f t="shared" si="0"/>
        <v>5.5</v>
      </c>
      <c r="I11" s="216">
        <f t="shared" si="1"/>
        <v>52</v>
      </c>
      <c r="J11" s="144">
        <v>0.75</v>
      </c>
      <c r="K11" s="145">
        <v>0.05</v>
      </c>
      <c r="L11" s="151" t="s">
        <v>135</v>
      </c>
      <c r="M11" s="209" t="s">
        <v>13</v>
      </c>
      <c r="N11" s="210">
        <f t="shared" si="11"/>
        <v>48630.400000000001</v>
      </c>
      <c r="O11" s="154">
        <f t="shared" si="2"/>
        <v>11836.448</v>
      </c>
      <c r="P11" s="155">
        <f t="shared" si="3"/>
        <v>6.225160738903094E-2</v>
      </c>
      <c r="Q11" s="94"/>
      <c r="R11" s="159">
        <f t="shared" si="4"/>
        <v>16</v>
      </c>
      <c r="S11" s="154">
        <f t="shared" si="12"/>
        <v>3039.4</v>
      </c>
      <c r="T11" s="159">
        <f t="shared" si="5"/>
        <v>12</v>
      </c>
      <c r="U11" s="159">
        <f t="shared" si="6"/>
        <v>0.8</v>
      </c>
      <c r="V11" s="160">
        <f t="shared" si="13"/>
        <v>4.2105263157894735</v>
      </c>
      <c r="W11" s="159">
        <f t="shared" si="14"/>
        <v>3.1148547368421053</v>
      </c>
      <c r="X11" s="160">
        <f t="shared" si="15"/>
        <v>12.797473684210527</v>
      </c>
      <c r="Y11" s="95"/>
      <c r="Z11" s="161" t="str">
        <f t="shared" si="7"/>
        <v>–</v>
      </c>
      <c r="AA11" s="162" t="str">
        <f t="shared" si="8"/>
        <v>–</v>
      </c>
      <c r="AB11" s="162" t="str">
        <f t="shared" si="9"/>
        <v>–</v>
      </c>
      <c r="AC11" s="41"/>
    </row>
    <row r="12" spans="2:32" ht="15.75" customHeight="1">
      <c r="B12" s="211" t="s">
        <v>29</v>
      </c>
      <c r="C12" s="212" t="s">
        <v>26</v>
      </c>
      <c r="D12" s="213">
        <v>1</v>
      </c>
      <c r="E12" s="217">
        <v>4000</v>
      </c>
      <c r="F12" s="215" t="s">
        <v>99</v>
      </c>
      <c r="G12" s="216">
        <f t="shared" si="10"/>
        <v>13</v>
      </c>
      <c r="H12" s="216">
        <f t="shared" si="0"/>
        <v>5.5</v>
      </c>
      <c r="I12" s="216">
        <f t="shared" si="1"/>
        <v>52</v>
      </c>
      <c r="J12" s="144">
        <v>0.85</v>
      </c>
      <c r="K12" s="145">
        <v>0.05</v>
      </c>
      <c r="L12" s="146" t="s">
        <v>13</v>
      </c>
      <c r="M12" s="209" t="s">
        <v>13</v>
      </c>
      <c r="N12" s="210">
        <f t="shared" si="11"/>
        <v>13644.8</v>
      </c>
      <c r="O12" s="154">
        <f t="shared" si="2"/>
        <v>3330.9119999999998</v>
      </c>
      <c r="P12" s="155">
        <f t="shared" si="3"/>
        <v>1.7518315128948466E-2</v>
      </c>
      <c r="Q12" s="94"/>
      <c r="R12" s="159">
        <f>D12*E12/1000</f>
        <v>4</v>
      </c>
      <c r="S12" s="154">
        <f>IF(R12&gt;0,N12/R12,0)</f>
        <v>3411.2</v>
      </c>
      <c r="T12" s="159">
        <f>R12*J12</f>
        <v>3.4</v>
      </c>
      <c r="U12" s="159">
        <f>R12*K12</f>
        <v>0.2</v>
      </c>
      <c r="V12" s="160">
        <f>IF($C$4&gt;0,D12*E12/$C$4,"–")</f>
        <v>1.0526315789473684</v>
      </c>
      <c r="W12" s="159">
        <f>IF($C$4&gt;0,$O12/$C$4,"–")</f>
        <v>0.87655578947368418</v>
      </c>
      <c r="X12" s="160">
        <f>IF(AND(ISNUMBER($C$4),$C$4&gt;0),N12/$C$4,"–")</f>
        <v>3.590736842105263</v>
      </c>
      <c r="Y12" s="95"/>
      <c r="Z12" s="161" t="str">
        <f t="shared" si="7"/>
        <v>–</v>
      </c>
      <c r="AA12" s="162" t="str">
        <f>IF(AND(ISNUMBER(Z12),Z12&gt;0),D12*E12/Z12,"–")</f>
        <v>–</v>
      </c>
      <c r="AB12" s="162" t="str">
        <f>IF(AND(ISNUMBER(Z12),Z12&gt;0),N12/Z12,"–")</f>
        <v>–</v>
      </c>
      <c r="AC12" s="41"/>
    </row>
    <row r="13" spans="2:32" ht="15.75" customHeight="1">
      <c r="B13" s="211" t="s">
        <v>30</v>
      </c>
      <c r="C13" s="212" t="s">
        <v>26</v>
      </c>
      <c r="D13" s="213">
        <v>2</v>
      </c>
      <c r="E13" s="217">
        <v>3800</v>
      </c>
      <c r="F13" s="215" t="s">
        <v>27</v>
      </c>
      <c r="G13" s="216">
        <f t="shared" si="10"/>
        <v>13</v>
      </c>
      <c r="H13" s="216">
        <f t="shared" si="0"/>
        <v>5.5</v>
      </c>
      <c r="I13" s="216">
        <f t="shared" si="1"/>
        <v>52</v>
      </c>
      <c r="J13" s="144">
        <v>0.85</v>
      </c>
      <c r="K13" s="145">
        <v>0.05</v>
      </c>
      <c r="L13" s="151" t="s">
        <v>135</v>
      </c>
      <c r="M13" s="209" t="s">
        <v>100</v>
      </c>
      <c r="N13" s="210">
        <f t="shared" si="11"/>
        <v>25925.119999999999</v>
      </c>
      <c r="O13" s="154">
        <f t="shared" si="2"/>
        <v>6328.7327999999998</v>
      </c>
      <c r="P13" s="155">
        <f t="shared" si="3"/>
        <v>3.3284798745002085E-2</v>
      </c>
      <c r="Q13" s="94"/>
      <c r="R13" s="159">
        <f t="shared" si="4"/>
        <v>7.6</v>
      </c>
      <c r="S13" s="154">
        <f t="shared" si="12"/>
        <v>3411.2</v>
      </c>
      <c r="T13" s="159">
        <f t="shared" si="5"/>
        <v>6.46</v>
      </c>
      <c r="U13" s="159">
        <f t="shared" si="6"/>
        <v>0.38</v>
      </c>
      <c r="V13" s="160">
        <f t="shared" si="13"/>
        <v>2</v>
      </c>
      <c r="W13" s="159">
        <f t="shared" si="14"/>
        <v>1.665456</v>
      </c>
      <c r="X13" s="160">
        <f t="shared" si="15"/>
        <v>6.8224</v>
      </c>
      <c r="Y13" s="95"/>
      <c r="Z13" s="161" t="str">
        <f t="shared" si="7"/>
        <v>–</v>
      </c>
      <c r="AA13" s="162" t="str">
        <f t="shared" si="8"/>
        <v>–</v>
      </c>
      <c r="AB13" s="162" t="str">
        <f t="shared" si="9"/>
        <v>–</v>
      </c>
      <c r="AC13" s="41"/>
    </row>
    <row r="14" spans="2:32" ht="15.75" customHeight="1">
      <c r="B14" s="211" t="s">
        <v>31</v>
      </c>
      <c r="C14" s="212" t="s">
        <v>26</v>
      </c>
      <c r="D14" s="213">
        <v>1</v>
      </c>
      <c r="E14" s="217">
        <v>3500</v>
      </c>
      <c r="F14" s="215" t="s">
        <v>27</v>
      </c>
      <c r="G14" s="216">
        <f t="shared" si="10"/>
        <v>13</v>
      </c>
      <c r="H14" s="216">
        <f t="shared" si="0"/>
        <v>5.5</v>
      </c>
      <c r="I14" s="216">
        <f t="shared" si="1"/>
        <v>52</v>
      </c>
      <c r="J14" s="144">
        <v>0.85</v>
      </c>
      <c r="K14" s="145">
        <v>0.05</v>
      </c>
      <c r="L14" s="151" t="s">
        <v>135</v>
      </c>
      <c r="M14" s="209" t="s">
        <v>100</v>
      </c>
      <c r="N14" s="210">
        <f t="shared" si="11"/>
        <v>11939.2</v>
      </c>
      <c r="O14" s="154">
        <f t="shared" si="2"/>
        <v>2914.5479999999998</v>
      </c>
      <c r="P14" s="155">
        <f t="shared" si="3"/>
        <v>1.5328525737829907E-2</v>
      </c>
      <c r="Q14" s="94"/>
      <c r="R14" s="159">
        <f t="shared" si="4"/>
        <v>3.5</v>
      </c>
      <c r="S14" s="154">
        <f t="shared" si="12"/>
        <v>3411.2000000000003</v>
      </c>
      <c r="T14" s="159">
        <f t="shared" si="5"/>
        <v>2.9750000000000001</v>
      </c>
      <c r="U14" s="159">
        <f t="shared" si="6"/>
        <v>0.17500000000000002</v>
      </c>
      <c r="V14" s="160">
        <f t="shared" si="13"/>
        <v>0.92105263157894735</v>
      </c>
      <c r="W14" s="159">
        <f t="shared" si="14"/>
        <v>0.76698631578947363</v>
      </c>
      <c r="X14" s="160">
        <f t="shared" si="15"/>
        <v>3.1418947368421053</v>
      </c>
      <c r="Y14" s="95"/>
      <c r="Z14" s="161" t="str">
        <f t="shared" si="7"/>
        <v>–</v>
      </c>
      <c r="AA14" s="162" t="str">
        <f t="shared" si="8"/>
        <v>–</v>
      </c>
      <c r="AB14" s="162" t="str">
        <f t="shared" si="9"/>
        <v>–</v>
      </c>
      <c r="AC14" s="41"/>
    </row>
    <row r="15" spans="2:32" ht="15.75" customHeight="1">
      <c r="B15" s="211" t="s">
        <v>32</v>
      </c>
      <c r="C15" s="212" t="s">
        <v>26</v>
      </c>
      <c r="D15" s="213">
        <v>1</v>
      </c>
      <c r="E15" s="217">
        <v>2300</v>
      </c>
      <c r="F15" s="215" t="s">
        <v>27</v>
      </c>
      <c r="G15" s="216">
        <f t="shared" si="10"/>
        <v>13</v>
      </c>
      <c r="H15" s="216">
        <f t="shared" si="0"/>
        <v>5.5</v>
      </c>
      <c r="I15" s="216">
        <f t="shared" si="1"/>
        <v>52</v>
      </c>
      <c r="J15" s="144">
        <v>0.85</v>
      </c>
      <c r="K15" s="145">
        <v>0.05</v>
      </c>
      <c r="L15" s="151" t="s">
        <v>135</v>
      </c>
      <c r="M15" s="209" t="s">
        <v>100</v>
      </c>
      <c r="N15" s="210">
        <f t="shared" si="11"/>
        <v>7845.76</v>
      </c>
      <c r="O15" s="154">
        <f t="shared" si="2"/>
        <v>1915.2744</v>
      </c>
      <c r="P15" s="155">
        <f t="shared" si="3"/>
        <v>1.0073031199145368E-2</v>
      </c>
      <c r="Q15" s="94"/>
      <c r="R15" s="159">
        <f t="shared" si="4"/>
        <v>2.2999999999999998</v>
      </c>
      <c r="S15" s="154">
        <f t="shared" si="12"/>
        <v>3411.2000000000003</v>
      </c>
      <c r="T15" s="159">
        <f t="shared" si="5"/>
        <v>1.9549999999999998</v>
      </c>
      <c r="U15" s="159">
        <f t="shared" si="6"/>
        <v>0.11499999999999999</v>
      </c>
      <c r="V15" s="160">
        <f t="shared" si="13"/>
        <v>0.60526315789473684</v>
      </c>
      <c r="W15" s="159">
        <f t="shared" si="14"/>
        <v>0.50401957894736837</v>
      </c>
      <c r="X15" s="160">
        <f t="shared" si="15"/>
        <v>2.0646736842105264</v>
      </c>
      <c r="Y15" s="95"/>
      <c r="Z15" s="161" t="str">
        <f t="shared" si="7"/>
        <v>–</v>
      </c>
      <c r="AA15" s="162" t="str">
        <f t="shared" si="8"/>
        <v>–</v>
      </c>
      <c r="AB15" s="162" t="str">
        <f t="shared" si="9"/>
        <v>–</v>
      </c>
      <c r="AC15" s="41"/>
    </row>
    <row r="16" spans="2:32" ht="15.75" customHeight="1">
      <c r="B16" s="211" t="s">
        <v>33</v>
      </c>
      <c r="C16" s="212" t="s">
        <v>26</v>
      </c>
      <c r="D16" s="213">
        <v>1</v>
      </c>
      <c r="E16" s="217">
        <v>2950</v>
      </c>
      <c r="F16" s="215" t="s">
        <v>27</v>
      </c>
      <c r="G16" s="216">
        <f t="shared" si="10"/>
        <v>13</v>
      </c>
      <c r="H16" s="216">
        <f t="shared" si="0"/>
        <v>5.5</v>
      </c>
      <c r="I16" s="216">
        <f t="shared" si="1"/>
        <v>52</v>
      </c>
      <c r="J16" s="144">
        <v>0.85</v>
      </c>
      <c r="K16" s="145">
        <v>0.05</v>
      </c>
      <c r="L16" s="151" t="s">
        <v>135</v>
      </c>
      <c r="M16" s="209" t="s">
        <v>13</v>
      </c>
      <c r="N16" s="210">
        <f t="shared" si="11"/>
        <v>10063.040000000001</v>
      </c>
      <c r="O16" s="154">
        <f t="shared" si="2"/>
        <v>2456.5475999999999</v>
      </c>
      <c r="P16" s="155">
        <f t="shared" si="3"/>
        <v>1.2919757407599493E-2</v>
      </c>
      <c r="Q16" s="94"/>
      <c r="R16" s="159">
        <f t="shared" si="4"/>
        <v>2.95</v>
      </c>
      <c r="S16" s="154">
        <f t="shared" si="12"/>
        <v>3411.2000000000003</v>
      </c>
      <c r="T16" s="159">
        <f t="shared" si="5"/>
        <v>2.5075000000000003</v>
      </c>
      <c r="U16" s="159">
        <f t="shared" si="6"/>
        <v>0.14750000000000002</v>
      </c>
      <c r="V16" s="160">
        <f t="shared" ref="V16:V58" si="16">IF(AND(ISNUMBER($C$4),$C$4&gt;0),D16*E16/$C$4,"–")</f>
        <v>0.77631578947368418</v>
      </c>
      <c r="W16" s="159">
        <f t="shared" si="14"/>
        <v>0.64645989473684207</v>
      </c>
      <c r="X16" s="160">
        <f t="shared" si="15"/>
        <v>2.6481684210526319</v>
      </c>
      <c r="Y16" s="95"/>
      <c r="Z16" s="161" t="str">
        <f t="shared" si="7"/>
        <v>–</v>
      </c>
      <c r="AA16" s="162" t="str">
        <f t="shared" si="8"/>
        <v>–</v>
      </c>
      <c r="AB16" s="162" t="str">
        <f t="shared" si="9"/>
        <v>–</v>
      </c>
      <c r="AC16" s="41"/>
    </row>
    <row r="17" spans="2:29" ht="15.75" customHeight="1">
      <c r="B17" s="211" t="s">
        <v>34</v>
      </c>
      <c r="C17" s="212" t="s">
        <v>26</v>
      </c>
      <c r="D17" s="213">
        <v>1</v>
      </c>
      <c r="E17" s="217">
        <v>2200</v>
      </c>
      <c r="F17" s="215" t="s">
        <v>27</v>
      </c>
      <c r="G17" s="216">
        <f t="shared" si="10"/>
        <v>13</v>
      </c>
      <c r="H17" s="216">
        <f t="shared" si="0"/>
        <v>5.5</v>
      </c>
      <c r="I17" s="216">
        <f t="shared" si="1"/>
        <v>52</v>
      </c>
      <c r="J17" s="144">
        <v>0.85</v>
      </c>
      <c r="K17" s="145">
        <v>0.05</v>
      </c>
      <c r="L17" s="151" t="s">
        <v>135</v>
      </c>
      <c r="M17" s="209" t="s">
        <v>13</v>
      </c>
      <c r="N17" s="210">
        <f t="shared" si="11"/>
        <v>7504.64</v>
      </c>
      <c r="O17" s="154">
        <f t="shared" si="2"/>
        <v>1832.0016000000001</v>
      </c>
      <c r="P17" s="155">
        <f t="shared" si="3"/>
        <v>9.6350733209216565E-3</v>
      </c>
      <c r="Q17" s="94"/>
      <c r="R17" s="159">
        <f>D17*E17/1000</f>
        <v>2.2000000000000002</v>
      </c>
      <c r="S17" s="154">
        <f>IF(R17&gt;0,N17/R17,0)</f>
        <v>3411.2</v>
      </c>
      <c r="T17" s="159">
        <f>R17*J17</f>
        <v>1.87</v>
      </c>
      <c r="U17" s="159">
        <f>R17*K17</f>
        <v>0.11000000000000001</v>
      </c>
      <c r="V17" s="160">
        <f>IF($C$4&gt;0,D17*E17/$C$4,"–")</f>
        <v>0.57894736842105265</v>
      </c>
      <c r="W17" s="159">
        <f>IF($C$4&gt;0,$O17/$C$4,"–")</f>
        <v>0.48210568421052635</v>
      </c>
      <c r="X17" s="160">
        <f>IF(AND(ISNUMBER($C$4),$C$4&gt;0),N17/$C$4,"–")</f>
        <v>1.9749052631578947</v>
      </c>
      <c r="Y17" s="95"/>
      <c r="Z17" s="161" t="str">
        <f t="shared" si="7"/>
        <v>–</v>
      </c>
      <c r="AA17" s="162" t="str">
        <f>IF(AND(ISNUMBER(Z17),Z17&gt;0),D17*E17/Z17,"–")</f>
        <v>–</v>
      </c>
      <c r="AB17" s="162" t="str">
        <f>IF(AND(ISNUMBER(Z17),Z17&gt;0),N17/Z17,"–")</f>
        <v>–</v>
      </c>
      <c r="AC17" s="42"/>
    </row>
    <row r="18" spans="2:29" ht="15.75" customHeight="1">
      <c r="B18" s="211" t="s">
        <v>35</v>
      </c>
      <c r="C18" s="212" t="s">
        <v>26</v>
      </c>
      <c r="D18" s="213">
        <v>1</v>
      </c>
      <c r="E18" s="217">
        <v>2800</v>
      </c>
      <c r="F18" s="215" t="s">
        <v>27</v>
      </c>
      <c r="G18" s="216">
        <f t="shared" si="10"/>
        <v>13</v>
      </c>
      <c r="H18" s="216">
        <f t="shared" si="0"/>
        <v>5.5</v>
      </c>
      <c r="I18" s="216">
        <f t="shared" si="1"/>
        <v>52</v>
      </c>
      <c r="J18" s="144">
        <v>0.85</v>
      </c>
      <c r="K18" s="145">
        <v>0.05</v>
      </c>
      <c r="L18" s="151" t="s">
        <v>135</v>
      </c>
      <c r="M18" s="209" t="s">
        <v>13</v>
      </c>
      <c r="N18" s="210">
        <f t="shared" si="11"/>
        <v>9551.36</v>
      </c>
      <c r="O18" s="154">
        <f t="shared" si="2"/>
        <v>2331.6383999999998</v>
      </c>
      <c r="P18" s="155">
        <f t="shared" si="3"/>
        <v>1.2262820590263925E-2</v>
      </c>
      <c r="Q18" s="94"/>
      <c r="R18" s="159">
        <f t="shared" si="4"/>
        <v>2.8</v>
      </c>
      <c r="S18" s="154">
        <f t="shared" si="12"/>
        <v>3411.2000000000003</v>
      </c>
      <c r="T18" s="159">
        <f t="shared" si="5"/>
        <v>2.38</v>
      </c>
      <c r="U18" s="159">
        <f t="shared" si="6"/>
        <v>0.13999999999999999</v>
      </c>
      <c r="V18" s="160">
        <f t="shared" si="16"/>
        <v>0.73684210526315785</v>
      </c>
      <c r="W18" s="159">
        <f t="shared" si="14"/>
        <v>0.61358905263157892</v>
      </c>
      <c r="X18" s="160">
        <f t="shared" si="15"/>
        <v>2.5135157894736841</v>
      </c>
      <c r="Y18" s="95"/>
      <c r="Z18" s="161" t="str">
        <f t="shared" si="7"/>
        <v>–</v>
      </c>
      <c r="AA18" s="162" t="str">
        <f t="shared" si="8"/>
        <v>–</v>
      </c>
      <c r="AB18" s="162" t="str">
        <f t="shared" si="9"/>
        <v>–</v>
      </c>
      <c r="AC18" s="41"/>
    </row>
    <row r="19" spans="2:29" ht="15.75" customHeight="1">
      <c r="B19" s="211" t="s">
        <v>36</v>
      </c>
      <c r="C19" s="212" t="s">
        <v>26</v>
      </c>
      <c r="D19" s="213">
        <v>1</v>
      </c>
      <c r="E19" s="217">
        <v>400</v>
      </c>
      <c r="F19" s="215" t="s">
        <v>27</v>
      </c>
      <c r="G19" s="216">
        <f t="shared" si="10"/>
        <v>13</v>
      </c>
      <c r="H19" s="216">
        <f t="shared" si="0"/>
        <v>5.5</v>
      </c>
      <c r="I19" s="216">
        <f t="shared" si="1"/>
        <v>52</v>
      </c>
      <c r="J19" s="144">
        <v>0.85</v>
      </c>
      <c r="K19" s="145">
        <v>0.05</v>
      </c>
      <c r="L19" s="146" t="s">
        <v>13</v>
      </c>
      <c r="M19" s="209" t="s">
        <v>13</v>
      </c>
      <c r="N19" s="210">
        <f t="shared" si="11"/>
        <v>1364.48</v>
      </c>
      <c r="O19" s="154">
        <f t="shared" si="2"/>
        <v>333.09120000000001</v>
      </c>
      <c r="P19" s="155">
        <f t="shared" si="3"/>
        <v>1.7518315128948467E-3</v>
      </c>
      <c r="Q19" s="94"/>
      <c r="R19" s="159">
        <f>D19*E19/1000</f>
        <v>0.4</v>
      </c>
      <c r="S19" s="154">
        <f>IF(R19&gt;0,N19/R19,0)</f>
        <v>3411.2</v>
      </c>
      <c r="T19" s="159">
        <f>R19*J19</f>
        <v>0.34</v>
      </c>
      <c r="U19" s="159">
        <f>R19*K19</f>
        <v>2.0000000000000004E-2</v>
      </c>
      <c r="V19" s="160">
        <f>IF(AND(ISNUMBER($C$4),$C$4&gt;0),D19*E19/$C$4,"–")</f>
        <v>0.10526315789473684</v>
      </c>
      <c r="W19" s="159">
        <f>IF($C$4&gt;0,$O19/$C$4,"–")</f>
        <v>8.7655578947368432E-2</v>
      </c>
      <c r="X19" s="160">
        <f>IF(AND(ISNUMBER($C$4),$C$4&gt;0),N19/$C$4,"–")</f>
        <v>0.35907368421052632</v>
      </c>
      <c r="Y19" s="95"/>
      <c r="Z19" s="161" t="str">
        <f t="shared" si="7"/>
        <v>–</v>
      </c>
      <c r="AA19" s="162" t="str">
        <f>IF(AND(ISNUMBER(Z19),Z19&gt;0),D19*E19/Z19,"–")</f>
        <v>–</v>
      </c>
      <c r="AB19" s="162" t="str">
        <f>IF(AND(ISNUMBER(Z19),Z19&gt;0),N19/Z19,"–")</f>
        <v>–</v>
      </c>
      <c r="AC19" s="41"/>
    </row>
    <row r="20" spans="2:29" ht="15.75" customHeight="1">
      <c r="B20" s="211" t="s">
        <v>37</v>
      </c>
      <c r="C20" s="212" t="s">
        <v>38</v>
      </c>
      <c r="D20" s="213">
        <v>2</v>
      </c>
      <c r="E20" s="217">
        <v>41000</v>
      </c>
      <c r="F20" s="215" t="s">
        <v>27</v>
      </c>
      <c r="G20" s="216">
        <f t="shared" si="10"/>
        <v>13</v>
      </c>
      <c r="H20" s="216">
        <f t="shared" si="0"/>
        <v>5.5</v>
      </c>
      <c r="I20" s="216">
        <f t="shared" si="1"/>
        <v>52</v>
      </c>
      <c r="J20" s="144">
        <v>0.35</v>
      </c>
      <c r="K20" s="145">
        <v>0.05</v>
      </c>
      <c r="L20" s="146" t="s">
        <v>13</v>
      </c>
      <c r="M20" s="209" t="s">
        <v>100</v>
      </c>
      <c r="N20" s="210">
        <f t="shared" si="11"/>
        <v>127280.4</v>
      </c>
      <c r="O20" s="154">
        <f t="shared" si="2"/>
        <v>30174.195999999996</v>
      </c>
      <c r="P20" s="155">
        <f t="shared" si="3"/>
        <v>0.1586955987701435</v>
      </c>
      <c r="Q20" s="94"/>
      <c r="R20" s="159">
        <f>D20*E20/1000</f>
        <v>82</v>
      </c>
      <c r="S20" s="154">
        <f>IF(R20&gt;0,N20/R20,0)</f>
        <v>1552.1999999999998</v>
      </c>
      <c r="T20" s="159">
        <f>R20*J20</f>
        <v>28.7</v>
      </c>
      <c r="U20" s="159">
        <f>R20*K20</f>
        <v>4.1000000000000005</v>
      </c>
      <c r="V20" s="160">
        <f>IF(AND(ISNUMBER($C$4),$C$4&gt;0),D20*E20/$C$4,"–")</f>
        <v>21.578947368421051</v>
      </c>
      <c r="W20" s="159">
        <f>IF($C$4&gt;0,$O20/$C$4,"–")</f>
        <v>7.9405778947368413</v>
      </c>
      <c r="X20" s="160">
        <f>IF(AND(ISNUMBER($C$4),$C$4&gt;0),N20/$C$4,"–")</f>
        <v>33.494842105263153</v>
      </c>
      <c r="Y20" s="95"/>
      <c r="Z20" s="161" t="str">
        <f t="shared" si="7"/>
        <v>–</v>
      </c>
      <c r="AA20" s="162" t="str">
        <f>IF(AND(ISNUMBER(Z20),Z20&gt;0),D20*E20/Z20,"–")</f>
        <v>–</v>
      </c>
      <c r="AB20" s="162" t="str">
        <f>IF(AND(ISNUMBER(Z20),Z20&gt;0),N20/Z20,"–")</f>
        <v>–</v>
      </c>
      <c r="AC20" s="41"/>
    </row>
    <row r="21" spans="2:29" ht="15.75" customHeight="1">
      <c r="B21" s="211" t="s">
        <v>39</v>
      </c>
      <c r="C21" s="212" t="s">
        <v>39</v>
      </c>
      <c r="D21" s="213">
        <v>160</v>
      </c>
      <c r="E21" s="217">
        <v>160</v>
      </c>
      <c r="F21" s="215" t="s">
        <v>40</v>
      </c>
      <c r="G21" s="216">
        <v>11</v>
      </c>
      <c r="H21" s="216">
        <f t="shared" si="0"/>
        <v>5.5</v>
      </c>
      <c r="I21" s="216">
        <f t="shared" si="1"/>
        <v>52</v>
      </c>
      <c r="J21" s="144">
        <v>0.7</v>
      </c>
      <c r="K21" s="145">
        <v>0.3</v>
      </c>
      <c r="L21" s="146" t="s">
        <v>13</v>
      </c>
      <c r="M21" s="209" t="s">
        <v>13</v>
      </c>
      <c r="N21" s="210">
        <f t="shared" si="11"/>
        <v>99307.520000000004</v>
      </c>
      <c r="O21" s="154">
        <f t="shared" si="2"/>
        <v>21392.383999999998</v>
      </c>
      <c r="P21" s="155">
        <f t="shared" si="3"/>
        <v>0.11250928402535855</v>
      </c>
      <c r="Q21" s="94"/>
      <c r="R21" s="159">
        <f t="shared" si="4"/>
        <v>25.6</v>
      </c>
      <c r="S21" s="154">
        <f t="shared" si="12"/>
        <v>3879.2</v>
      </c>
      <c r="T21" s="159">
        <f t="shared" si="5"/>
        <v>17.919999999999998</v>
      </c>
      <c r="U21" s="159">
        <f t="shared" si="6"/>
        <v>7.68</v>
      </c>
      <c r="V21" s="160">
        <f t="shared" si="16"/>
        <v>6.7368421052631575</v>
      </c>
      <c r="W21" s="159">
        <f t="shared" si="14"/>
        <v>5.6295747368421045</v>
      </c>
      <c r="X21" s="160">
        <f t="shared" si="15"/>
        <v>26.133557894736843</v>
      </c>
      <c r="Y21" s="95"/>
      <c r="Z21" s="161" t="str">
        <f t="shared" si="7"/>
        <v>–</v>
      </c>
      <c r="AA21" s="162" t="str">
        <f t="shared" si="8"/>
        <v>–</v>
      </c>
      <c r="AB21" s="162" t="str">
        <f t="shared" si="9"/>
        <v>–</v>
      </c>
      <c r="AC21" s="41"/>
    </row>
    <row r="22" spans="2:29" ht="15.75" customHeight="1">
      <c r="B22" s="211" t="s">
        <v>132</v>
      </c>
      <c r="C22" s="212" t="s">
        <v>119</v>
      </c>
      <c r="D22" s="213">
        <v>1</v>
      </c>
      <c r="E22" s="217">
        <v>6000</v>
      </c>
      <c r="F22" s="215" t="s">
        <v>27</v>
      </c>
      <c r="G22" s="216">
        <f t="shared" ref="G22:G33" si="17">$H$3</f>
        <v>13</v>
      </c>
      <c r="H22" s="216">
        <f t="shared" si="0"/>
        <v>5.5</v>
      </c>
      <c r="I22" s="216">
        <f t="shared" si="1"/>
        <v>52</v>
      </c>
      <c r="J22" s="144">
        <v>0.8</v>
      </c>
      <c r="K22" s="145">
        <v>0.7</v>
      </c>
      <c r="L22" s="146" t="s">
        <v>13</v>
      </c>
      <c r="M22" s="209" t="s">
        <v>13</v>
      </c>
      <c r="N22" s="210">
        <f t="shared" si="11"/>
        <v>38922</v>
      </c>
      <c r="O22" s="154">
        <f t="shared" si="2"/>
        <v>8044.4520000000011</v>
      </c>
      <c r="P22" s="155">
        <f t="shared" si="3"/>
        <v>4.2308306306410907E-2</v>
      </c>
      <c r="Q22" s="94"/>
      <c r="R22" s="159">
        <f t="shared" si="4"/>
        <v>6</v>
      </c>
      <c r="S22" s="154">
        <f t="shared" si="12"/>
        <v>6487</v>
      </c>
      <c r="T22" s="159">
        <f t="shared" si="5"/>
        <v>4.8000000000000007</v>
      </c>
      <c r="U22" s="159">
        <f t="shared" si="6"/>
        <v>4.1999999999999993</v>
      </c>
      <c r="V22" s="160">
        <f t="shared" si="16"/>
        <v>1.5789473684210527</v>
      </c>
      <c r="W22" s="159">
        <f t="shared" si="14"/>
        <v>2.1169610526315794</v>
      </c>
      <c r="X22" s="160">
        <f t="shared" si="15"/>
        <v>10.242631578947368</v>
      </c>
      <c r="Y22" s="95"/>
      <c r="Z22" s="161" t="str">
        <f t="shared" si="7"/>
        <v>–</v>
      </c>
      <c r="AA22" s="162" t="str">
        <f t="shared" si="8"/>
        <v>–</v>
      </c>
      <c r="AB22" s="162" t="str">
        <f t="shared" si="9"/>
        <v>–</v>
      </c>
      <c r="AC22" s="41"/>
    </row>
    <row r="23" spans="2:29" ht="15.75" customHeight="1">
      <c r="B23" s="211" t="s">
        <v>189</v>
      </c>
      <c r="C23" s="212" t="s">
        <v>119</v>
      </c>
      <c r="D23" s="213">
        <v>2</v>
      </c>
      <c r="E23" s="217">
        <v>2000</v>
      </c>
      <c r="F23" s="215" t="s">
        <v>27</v>
      </c>
      <c r="G23" s="216">
        <f t="shared" si="17"/>
        <v>13</v>
      </c>
      <c r="H23" s="216">
        <f t="shared" si="0"/>
        <v>5.5</v>
      </c>
      <c r="I23" s="216">
        <f t="shared" si="1"/>
        <v>52</v>
      </c>
      <c r="J23" s="144">
        <v>0.5</v>
      </c>
      <c r="K23" s="145">
        <v>0.4</v>
      </c>
      <c r="L23" s="146" t="s">
        <v>13</v>
      </c>
      <c r="M23" s="209" t="s">
        <v>13</v>
      </c>
      <c r="N23" s="210">
        <f t="shared" si="11"/>
        <v>15464.8</v>
      </c>
      <c r="O23" s="154">
        <f t="shared" si="2"/>
        <v>3223.8960000000002</v>
      </c>
      <c r="P23" s="155">
        <f t="shared" si="3"/>
        <v>1.6955484285071612E-2</v>
      </c>
      <c r="Q23" s="94"/>
      <c r="R23" s="159">
        <f t="shared" si="4"/>
        <v>4</v>
      </c>
      <c r="S23" s="154">
        <f t="shared" si="12"/>
        <v>3866.2</v>
      </c>
      <c r="T23" s="159">
        <f t="shared" si="5"/>
        <v>2</v>
      </c>
      <c r="U23" s="159">
        <f t="shared" si="6"/>
        <v>1.6</v>
      </c>
      <c r="V23" s="160">
        <f t="shared" si="16"/>
        <v>1.0526315789473684</v>
      </c>
      <c r="W23" s="159">
        <f t="shared" si="14"/>
        <v>0.84839368421052641</v>
      </c>
      <c r="X23" s="160">
        <f t="shared" si="15"/>
        <v>4.069684210526316</v>
      </c>
      <c r="Y23" s="95"/>
      <c r="Z23" s="161" t="str">
        <f t="shared" si="7"/>
        <v>–</v>
      </c>
      <c r="AA23" s="162" t="str">
        <f t="shared" si="8"/>
        <v>–</v>
      </c>
      <c r="AB23" s="162" t="str">
        <f t="shared" si="9"/>
        <v>–</v>
      </c>
      <c r="AC23" s="41"/>
    </row>
    <row r="24" spans="2:29" ht="15.75" customHeight="1">
      <c r="B24" s="211" t="s">
        <v>41</v>
      </c>
      <c r="C24" s="212" t="s">
        <v>41</v>
      </c>
      <c r="D24" s="213">
        <v>5</v>
      </c>
      <c r="E24" s="217">
        <v>6000</v>
      </c>
      <c r="F24" s="215" t="s">
        <v>27</v>
      </c>
      <c r="G24" s="216">
        <f t="shared" si="17"/>
        <v>13</v>
      </c>
      <c r="H24" s="216">
        <f t="shared" si="0"/>
        <v>5.5</v>
      </c>
      <c r="I24" s="216">
        <f t="shared" si="1"/>
        <v>52</v>
      </c>
      <c r="J24" s="144">
        <v>0.4</v>
      </c>
      <c r="K24" s="145">
        <v>0.05</v>
      </c>
      <c r="L24" s="146" t="s">
        <v>13</v>
      </c>
      <c r="M24" s="209" t="s">
        <v>13</v>
      </c>
      <c r="N24" s="210">
        <f t="shared" si="11"/>
        <v>52143.000000000007</v>
      </c>
      <c r="O24" s="154">
        <f t="shared" si="2"/>
        <v>12433.59</v>
      </c>
      <c r="P24" s="155">
        <f t="shared" si="3"/>
        <v>6.5392165210051298E-2</v>
      </c>
      <c r="Q24" s="94"/>
      <c r="R24" s="159">
        <f t="shared" si="4"/>
        <v>30</v>
      </c>
      <c r="S24" s="154">
        <f t="shared" si="12"/>
        <v>1738.1000000000001</v>
      </c>
      <c r="T24" s="159">
        <f t="shared" si="5"/>
        <v>12</v>
      </c>
      <c r="U24" s="159">
        <f t="shared" si="6"/>
        <v>1.5</v>
      </c>
      <c r="V24" s="160">
        <f t="shared" si="16"/>
        <v>7.8947368421052628</v>
      </c>
      <c r="W24" s="159">
        <f t="shared" si="14"/>
        <v>3.2719973684210526</v>
      </c>
      <c r="X24" s="160">
        <f t="shared" si="15"/>
        <v>13.721842105263161</v>
      </c>
      <c r="Y24" s="95"/>
      <c r="Z24" s="161" t="str">
        <f t="shared" si="7"/>
        <v>–</v>
      </c>
      <c r="AA24" s="162" t="str">
        <f t="shared" si="8"/>
        <v>–</v>
      </c>
      <c r="AB24" s="162" t="str">
        <f t="shared" si="9"/>
        <v>–</v>
      </c>
      <c r="AC24" s="41"/>
    </row>
    <row r="25" spans="2:29" ht="15.75" customHeight="1">
      <c r="B25" s="211" t="s">
        <v>42</v>
      </c>
      <c r="C25" s="212" t="s">
        <v>43</v>
      </c>
      <c r="D25" s="213">
        <v>6</v>
      </c>
      <c r="E25" s="217">
        <v>500</v>
      </c>
      <c r="F25" s="215" t="s">
        <v>27</v>
      </c>
      <c r="G25" s="216">
        <f t="shared" si="17"/>
        <v>13</v>
      </c>
      <c r="H25" s="216">
        <f t="shared" si="0"/>
        <v>5.5</v>
      </c>
      <c r="I25" s="216">
        <f t="shared" si="1"/>
        <v>52</v>
      </c>
      <c r="J25" s="144">
        <v>0.4</v>
      </c>
      <c r="K25" s="145">
        <v>0.2</v>
      </c>
      <c r="L25" s="146" t="s">
        <v>13</v>
      </c>
      <c r="M25" s="209" t="s">
        <v>13</v>
      </c>
      <c r="N25" s="210">
        <f t="shared" si="11"/>
        <v>7472.4000000000005</v>
      </c>
      <c r="O25" s="154">
        <f t="shared" si="2"/>
        <v>1627.2360000000001</v>
      </c>
      <c r="P25" s="155">
        <f t="shared" si="3"/>
        <v>8.5581465488039285E-3</v>
      </c>
      <c r="Q25" s="94"/>
      <c r="R25" s="159">
        <f t="shared" si="4"/>
        <v>3</v>
      </c>
      <c r="S25" s="154">
        <f t="shared" si="12"/>
        <v>2490.8000000000002</v>
      </c>
      <c r="T25" s="159">
        <f t="shared" si="5"/>
        <v>1.2000000000000002</v>
      </c>
      <c r="U25" s="159">
        <f t="shared" si="6"/>
        <v>0.60000000000000009</v>
      </c>
      <c r="V25" s="160">
        <f t="shared" si="16"/>
        <v>0.78947368421052633</v>
      </c>
      <c r="W25" s="159">
        <f t="shared" si="14"/>
        <v>0.42822000000000005</v>
      </c>
      <c r="X25" s="160">
        <f t="shared" si="15"/>
        <v>1.9664210526315791</v>
      </c>
      <c r="Y25" s="95"/>
      <c r="Z25" s="161" t="str">
        <f t="shared" si="7"/>
        <v>–</v>
      </c>
      <c r="AA25" s="162" t="str">
        <f t="shared" si="8"/>
        <v>–</v>
      </c>
      <c r="AB25" s="162" t="str">
        <f t="shared" si="9"/>
        <v>–</v>
      </c>
      <c r="AC25" s="41"/>
    </row>
    <row r="26" spans="2:29" ht="15.75" customHeight="1">
      <c r="B26" s="211" t="s">
        <v>134</v>
      </c>
      <c r="C26" s="212" t="s">
        <v>43</v>
      </c>
      <c r="D26" s="213">
        <v>30</v>
      </c>
      <c r="E26" s="217">
        <v>400</v>
      </c>
      <c r="F26" s="215" t="s">
        <v>52</v>
      </c>
      <c r="G26" s="216">
        <f t="shared" si="17"/>
        <v>13</v>
      </c>
      <c r="H26" s="216">
        <f t="shared" si="0"/>
        <v>5.5</v>
      </c>
      <c r="I26" s="216">
        <f t="shared" si="1"/>
        <v>52</v>
      </c>
      <c r="J26" s="144">
        <v>0.6</v>
      </c>
      <c r="K26" s="145">
        <v>0.1</v>
      </c>
      <c r="L26" s="146" t="s">
        <v>13</v>
      </c>
      <c r="M26" s="209" t="s">
        <v>13</v>
      </c>
      <c r="N26" s="210">
        <f t="shared" si="11"/>
        <v>32791.199999999997</v>
      </c>
      <c r="O26" s="154">
        <f t="shared" si="2"/>
        <v>7716.0720000000001</v>
      </c>
      <c r="P26" s="155">
        <f t="shared" si="3"/>
        <v>4.0581252477896644E-2</v>
      </c>
      <c r="Q26" s="94"/>
      <c r="R26" s="159">
        <f t="shared" si="4"/>
        <v>12</v>
      </c>
      <c r="S26" s="154">
        <f t="shared" si="12"/>
        <v>2732.6</v>
      </c>
      <c r="T26" s="159">
        <f t="shared" si="5"/>
        <v>7.1999999999999993</v>
      </c>
      <c r="U26" s="159">
        <f t="shared" si="6"/>
        <v>1.2000000000000002</v>
      </c>
      <c r="V26" s="160">
        <f t="shared" si="16"/>
        <v>3.1578947368421053</v>
      </c>
      <c r="W26" s="159">
        <f t="shared" si="14"/>
        <v>2.0305452631578946</v>
      </c>
      <c r="X26" s="160">
        <f t="shared" si="15"/>
        <v>8.6292631578947354</v>
      </c>
      <c r="Y26" s="95"/>
      <c r="Z26" s="161" t="str">
        <f t="shared" si="7"/>
        <v>–</v>
      </c>
      <c r="AA26" s="162" t="str">
        <f t="shared" si="8"/>
        <v>–</v>
      </c>
      <c r="AB26" s="162" t="str">
        <f t="shared" si="9"/>
        <v>–</v>
      </c>
      <c r="AC26" s="41"/>
    </row>
    <row r="27" spans="2:29" ht="15.75" customHeight="1">
      <c r="B27" s="211" t="s">
        <v>44</v>
      </c>
      <c r="C27" s="212" t="s">
        <v>45</v>
      </c>
      <c r="D27" s="213">
        <v>40</v>
      </c>
      <c r="E27" s="217">
        <v>20</v>
      </c>
      <c r="F27" s="218" t="s">
        <v>27</v>
      </c>
      <c r="G27" s="216">
        <f t="shared" si="17"/>
        <v>13</v>
      </c>
      <c r="H27" s="216">
        <f t="shared" si="0"/>
        <v>5.5</v>
      </c>
      <c r="I27" s="216">
        <f t="shared" si="1"/>
        <v>52</v>
      </c>
      <c r="J27" s="144">
        <v>0.1</v>
      </c>
      <c r="K27" s="145">
        <v>0.55000000000000004</v>
      </c>
      <c r="L27" s="146" t="s">
        <v>13</v>
      </c>
      <c r="M27" s="209" t="s">
        <v>13</v>
      </c>
      <c r="N27" s="210">
        <f t="shared" si="11"/>
        <v>2505.36</v>
      </c>
      <c r="O27" s="154">
        <f t="shared" si="2"/>
        <v>449.70639999999997</v>
      </c>
      <c r="P27" s="155">
        <f t="shared" si="3"/>
        <v>2.3651475724080825E-3</v>
      </c>
      <c r="Q27" s="94"/>
      <c r="R27" s="159">
        <f t="shared" si="4"/>
        <v>0.8</v>
      </c>
      <c r="S27" s="154">
        <f t="shared" si="12"/>
        <v>3131.7</v>
      </c>
      <c r="T27" s="159">
        <f t="shared" si="5"/>
        <v>8.0000000000000016E-2</v>
      </c>
      <c r="U27" s="159">
        <f t="shared" si="6"/>
        <v>0.44000000000000006</v>
      </c>
      <c r="V27" s="160">
        <f t="shared" si="16"/>
        <v>0.21052631578947367</v>
      </c>
      <c r="W27" s="159">
        <f t="shared" si="14"/>
        <v>0.11834378947368421</v>
      </c>
      <c r="X27" s="160">
        <f t="shared" si="15"/>
        <v>0.65930526315789473</v>
      </c>
      <c r="Y27" s="95"/>
      <c r="Z27" s="161" t="str">
        <f t="shared" si="7"/>
        <v>–</v>
      </c>
      <c r="AA27" s="162" t="str">
        <f t="shared" si="8"/>
        <v>–</v>
      </c>
      <c r="AB27" s="162" t="str">
        <f t="shared" si="9"/>
        <v>–</v>
      </c>
      <c r="AC27" s="41"/>
    </row>
    <row r="28" spans="2:29" ht="15.75" customHeight="1">
      <c r="B28" s="211" t="s">
        <v>46</v>
      </c>
      <c r="C28" s="212" t="s">
        <v>47</v>
      </c>
      <c r="D28" s="213">
        <v>1</v>
      </c>
      <c r="E28" s="217">
        <v>5000</v>
      </c>
      <c r="F28" s="215" t="s">
        <v>27</v>
      </c>
      <c r="G28" s="216">
        <f t="shared" si="17"/>
        <v>13</v>
      </c>
      <c r="H28" s="216">
        <f t="shared" si="0"/>
        <v>5.5</v>
      </c>
      <c r="I28" s="216">
        <f t="shared" si="1"/>
        <v>52</v>
      </c>
      <c r="J28" s="144">
        <v>0.9</v>
      </c>
      <c r="K28" s="145">
        <v>0.2</v>
      </c>
      <c r="L28" s="146" t="s">
        <v>13</v>
      </c>
      <c r="M28" s="209" t="s">
        <v>13</v>
      </c>
      <c r="N28" s="210">
        <f t="shared" si="11"/>
        <v>21749</v>
      </c>
      <c r="O28" s="154">
        <f t="shared" si="2"/>
        <v>5035.8100000000004</v>
      </c>
      <c r="P28" s="155">
        <f t="shared" si="3"/>
        <v>2.6484910591906958E-2</v>
      </c>
      <c r="Q28" s="94"/>
      <c r="R28" s="159">
        <f t="shared" si="4"/>
        <v>5</v>
      </c>
      <c r="S28" s="154">
        <f t="shared" si="12"/>
        <v>4349.8</v>
      </c>
      <c r="T28" s="159">
        <f t="shared" si="5"/>
        <v>4.5</v>
      </c>
      <c r="U28" s="159">
        <f t="shared" si="6"/>
        <v>1</v>
      </c>
      <c r="V28" s="160">
        <f t="shared" si="16"/>
        <v>1.3157894736842106</v>
      </c>
      <c r="W28" s="159">
        <f t="shared" si="14"/>
        <v>1.325213157894737</v>
      </c>
      <c r="X28" s="160">
        <f t="shared" si="15"/>
        <v>5.7234210526315792</v>
      </c>
      <c r="Y28" s="95"/>
      <c r="Z28" s="161" t="str">
        <f t="shared" si="7"/>
        <v>–</v>
      </c>
      <c r="AA28" s="162" t="str">
        <f t="shared" si="8"/>
        <v>–</v>
      </c>
      <c r="AB28" s="162" t="str">
        <f t="shared" si="9"/>
        <v>–</v>
      </c>
      <c r="AC28" s="41"/>
    </row>
    <row r="29" spans="2:29" ht="15.75" customHeight="1">
      <c r="B29" s="211" t="s">
        <v>48</v>
      </c>
      <c r="C29" s="212" t="s">
        <v>45</v>
      </c>
      <c r="D29" s="213">
        <v>2</v>
      </c>
      <c r="E29" s="217">
        <v>18000</v>
      </c>
      <c r="F29" s="215" t="s">
        <v>27</v>
      </c>
      <c r="G29" s="216">
        <f t="shared" si="17"/>
        <v>13</v>
      </c>
      <c r="H29" s="216">
        <f t="shared" si="0"/>
        <v>5.5</v>
      </c>
      <c r="I29" s="216">
        <f t="shared" si="1"/>
        <v>52</v>
      </c>
      <c r="J29" s="144">
        <v>0.6</v>
      </c>
      <c r="K29" s="145">
        <v>0.15</v>
      </c>
      <c r="L29" s="146" t="s">
        <v>13</v>
      </c>
      <c r="M29" s="209" t="s">
        <v>13</v>
      </c>
      <c r="N29" s="210">
        <f t="shared" si="11"/>
        <v>107405.99999999999</v>
      </c>
      <c r="O29" s="154">
        <f t="shared" si="2"/>
        <v>24683.723999999998</v>
      </c>
      <c r="P29" s="155">
        <f t="shared" si="3"/>
        <v>0.1298194775448851</v>
      </c>
      <c r="Q29" s="94"/>
      <c r="R29" s="159">
        <f t="shared" si="4"/>
        <v>36</v>
      </c>
      <c r="S29" s="154">
        <f t="shared" si="12"/>
        <v>2983.4999999999995</v>
      </c>
      <c r="T29" s="159">
        <f t="shared" si="5"/>
        <v>21.599999999999998</v>
      </c>
      <c r="U29" s="159">
        <f t="shared" si="6"/>
        <v>5.3999999999999995</v>
      </c>
      <c r="V29" s="160">
        <f t="shared" si="16"/>
        <v>9.473684210526315</v>
      </c>
      <c r="W29" s="159">
        <f t="shared" si="14"/>
        <v>6.4957168421052627</v>
      </c>
      <c r="X29" s="160">
        <f t="shared" si="15"/>
        <v>28.264736842105258</v>
      </c>
      <c r="Y29" s="95"/>
      <c r="Z29" s="161" t="str">
        <f t="shared" si="7"/>
        <v>–</v>
      </c>
      <c r="AA29" s="162" t="str">
        <f t="shared" si="8"/>
        <v>–</v>
      </c>
      <c r="AB29" s="162" t="str">
        <f t="shared" si="9"/>
        <v>–</v>
      </c>
      <c r="AC29" s="41"/>
    </row>
    <row r="30" spans="2:29" ht="15.75" customHeight="1">
      <c r="B30" s="211" t="s">
        <v>49</v>
      </c>
      <c r="C30" s="212" t="s">
        <v>45</v>
      </c>
      <c r="D30" s="213">
        <v>1</v>
      </c>
      <c r="E30" s="217">
        <v>600</v>
      </c>
      <c r="F30" s="215" t="s">
        <v>27</v>
      </c>
      <c r="G30" s="216">
        <f t="shared" si="17"/>
        <v>13</v>
      </c>
      <c r="H30" s="216">
        <f t="shared" si="0"/>
        <v>5.5</v>
      </c>
      <c r="I30" s="216">
        <f t="shared" si="1"/>
        <v>52</v>
      </c>
      <c r="J30" s="144">
        <v>0.9</v>
      </c>
      <c r="K30" s="145">
        <v>0.7</v>
      </c>
      <c r="L30" s="146" t="s">
        <v>13</v>
      </c>
      <c r="M30" s="209" t="s">
        <v>13</v>
      </c>
      <c r="N30" s="210">
        <f t="shared" si="11"/>
        <v>4115.28</v>
      </c>
      <c r="O30" s="154">
        <f t="shared" si="2"/>
        <v>860.21519999999998</v>
      </c>
      <c r="P30" s="155">
        <f t="shared" si="3"/>
        <v>4.5241426228947003E-3</v>
      </c>
      <c r="Q30" s="94"/>
      <c r="R30" s="159">
        <f t="shared" si="4"/>
        <v>0.6</v>
      </c>
      <c r="S30" s="154">
        <f t="shared" si="12"/>
        <v>6858.8</v>
      </c>
      <c r="T30" s="159">
        <f t="shared" si="5"/>
        <v>0.54</v>
      </c>
      <c r="U30" s="159">
        <f t="shared" si="6"/>
        <v>0.42</v>
      </c>
      <c r="V30" s="160">
        <f t="shared" si="16"/>
        <v>0.15789473684210525</v>
      </c>
      <c r="W30" s="159">
        <f t="shared" si="14"/>
        <v>0.22637242105263158</v>
      </c>
      <c r="X30" s="160">
        <f t="shared" si="15"/>
        <v>1.0829684210526316</v>
      </c>
      <c r="Y30" s="95"/>
      <c r="Z30" s="161" t="str">
        <f t="shared" si="7"/>
        <v>–</v>
      </c>
      <c r="AA30" s="162" t="str">
        <f t="shared" si="8"/>
        <v>–</v>
      </c>
      <c r="AB30" s="162" t="str">
        <f t="shared" si="9"/>
        <v>–</v>
      </c>
      <c r="AC30" s="41"/>
    </row>
    <row r="31" spans="2:29" ht="15.75" customHeight="1">
      <c r="B31" s="211" t="s">
        <v>50</v>
      </c>
      <c r="C31" s="212" t="s">
        <v>47</v>
      </c>
      <c r="D31" s="213">
        <v>6</v>
      </c>
      <c r="E31" s="217">
        <v>2000</v>
      </c>
      <c r="F31" s="215" t="s">
        <v>27</v>
      </c>
      <c r="G31" s="216">
        <f t="shared" si="17"/>
        <v>13</v>
      </c>
      <c r="H31" s="216">
        <f t="shared" si="0"/>
        <v>5.5</v>
      </c>
      <c r="I31" s="216">
        <v>26</v>
      </c>
      <c r="J31" s="144">
        <v>0.5</v>
      </c>
      <c r="K31" s="145">
        <v>0.15</v>
      </c>
      <c r="L31" s="146" t="s">
        <v>13</v>
      </c>
      <c r="M31" s="209" t="s">
        <v>13</v>
      </c>
      <c r="N31" s="210">
        <f t="shared" si="11"/>
        <v>15670.199999999999</v>
      </c>
      <c r="O31" s="154">
        <f t="shared" si="2"/>
        <v>3556.2539999999999</v>
      </c>
      <c r="P31" s="155">
        <f t="shared" si="3"/>
        <v>1.8703459668278088E-2</v>
      </c>
      <c r="Q31" s="94"/>
      <c r="R31" s="159">
        <f t="shared" si="4"/>
        <v>12</v>
      </c>
      <c r="S31" s="154">
        <f t="shared" si="12"/>
        <v>1305.8499999999999</v>
      </c>
      <c r="T31" s="159">
        <f t="shared" si="5"/>
        <v>6</v>
      </c>
      <c r="U31" s="159">
        <f t="shared" si="6"/>
        <v>1.7999999999999998</v>
      </c>
      <c r="V31" s="160">
        <f t="shared" si="16"/>
        <v>3.1578947368421053</v>
      </c>
      <c r="W31" s="159">
        <f t="shared" si="14"/>
        <v>0.9358563157894737</v>
      </c>
      <c r="X31" s="160">
        <f t="shared" si="15"/>
        <v>4.1237368421052629</v>
      </c>
      <c r="Y31" s="95"/>
      <c r="Z31" s="161" t="str">
        <f t="shared" si="7"/>
        <v>–</v>
      </c>
      <c r="AA31" s="162" t="str">
        <f t="shared" si="8"/>
        <v>–</v>
      </c>
      <c r="AB31" s="162" t="str">
        <f t="shared" si="9"/>
        <v>–</v>
      </c>
      <c r="AC31" s="41"/>
    </row>
    <row r="32" spans="2:29" ht="15.75" customHeight="1">
      <c r="B32" s="211" t="s">
        <v>133</v>
      </c>
      <c r="C32" s="212" t="s">
        <v>39</v>
      </c>
      <c r="D32" s="213">
        <v>3</v>
      </c>
      <c r="E32" s="217">
        <v>500</v>
      </c>
      <c r="F32" s="215" t="s">
        <v>27</v>
      </c>
      <c r="G32" s="216">
        <f t="shared" si="17"/>
        <v>13</v>
      </c>
      <c r="H32" s="216">
        <f t="shared" si="0"/>
        <v>5.5</v>
      </c>
      <c r="I32" s="216">
        <f>$H$5</f>
        <v>52</v>
      </c>
      <c r="J32" s="144">
        <v>0.9</v>
      </c>
      <c r="K32" s="145">
        <v>0.3</v>
      </c>
      <c r="L32" s="146" t="s">
        <v>13</v>
      </c>
      <c r="M32" s="209" t="s">
        <v>13</v>
      </c>
      <c r="N32" s="210">
        <f t="shared" si="11"/>
        <v>7277.4000000000005</v>
      </c>
      <c r="O32" s="154">
        <f t="shared" si="2"/>
        <v>1638.702</v>
      </c>
      <c r="P32" s="155">
        <f t="shared" si="3"/>
        <v>8.6184498535050186E-3</v>
      </c>
      <c r="Q32" s="94"/>
      <c r="R32" s="159">
        <f t="shared" si="4"/>
        <v>1.5</v>
      </c>
      <c r="S32" s="154">
        <f t="shared" si="12"/>
        <v>4851.6000000000004</v>
      </c>
      <c r="T32" s="159">
        <f t="shared" si="5"/>
        <v>1.35</v>
      </c>
      <c r="U32" s="159">
        <f t="shared" si="6"/>
        <v>0.44999999999999996</v>
      </c>
      <c r="V32" s="160">
        <f t="shared" si="16"/>
        <v>0.39473684210526316</v>
      </c>
      <c r="W32" s="159">
        <f t="shared" si="14"/>
        <v>0.43123736842105265</v>
      </c>
      <c r="X32" s="160">
        <f t="shared" si="15"/>
        <v>1.9151052631578949</v>
      </c>
      <c r="Y32" s="95"/>
      <c r="Z32" s="161" t="str">
        <f t="shared" si="7"/>
        <v>–</v>
      </c>
      <c r="AA32" s="162" t="str">
        <f t="shared" si="8"/>
        <v>–</v>
      </c>
      <c r="AB32" s="162" t="str">
        <f t="shared" si="9"/>
        <v>–</v>
      </c>
      <c r="AC32" s="41"/>
    </row>
    <row r="33" spans="2:29" ht="15.75" customHeight="1">
      <c r="B33" s="72" t="s">
        <v>51</v>
      </c>
      <c r="C33" s="36" t="s">
        <v>26</v>
      </c>
      <c r="D33" s="73">
        <v>1</v>
      </c>
      <c r="E33" s="74">
        <v>1200</v>
      </c>
      <c r="F33" s="75" t="s">
        <v>27</v>
      </c>
      <c r="G33" s="71">
        <f t="shared" si="17"/>
        <v>13</v>
      </c>
      <c r="H33" s="71">
        <f t="shared" si="0"/>
        <v>5.5</v>
      </c>
      <c r="I33" s="71">
        <f>$H$5</f>
        <v>52</v>
      </c>
      <c r="J33" s="76">
        <v>0.8</v>
      </c>
      <c r="K33" s="78">
        <v>0.6</v>
      </c>
      <c r="L33" s="93" t="s">
        <v>13</v>
      </c>
      <c r="M33" s="208" t="s">
        <v>13</v>
      </c>
      <c r="N33" s="154">
        <f t="shared" si="11"/>
        <v>7182.24</v>
      </c>
      <c r="O33" s="154">
        <f t="shared" si="2"/>
        <v>1506.5232000000001</v>
      </c>
      <c r="P33" s="155">
        <f t="shared" si="3"/>
        <v>7.9232799205358351E-3</v>
      </c>
      <c r="Q33" s="94"/>
      <c r="R33" s="159">
        <f t="shared" si="4"/>
        <v>1.2</v>
      </c>
      <c r="S33" s="154">
        <f t="shared" si="12"/>
        <v>5985.2</v>
      </c>
      <c r="T33" s="159">
        <f t="shared" si="5"/>
        <v>0.96</v>
      </c>
      <c r="U33" s="159">
        <f t="shared" si="6"/>
        <v>0.72</v>
      </c>
      <c r="V33" s="160">
        <f t="shared" si="16"/>
        <v>0.31578947368421051</v>
      </c>
      <c r="W33" s="159">
        <f t="shared" si="14"/>
        <v>0.39645347368421052</v>
      </c>
      <c r="X33" s="160">
        <f t="shared" si="15"/>
        <v>1.8900631578947369</v>
      </c>
      <c r="Y33" s="95"/>
      <c r="Z33" s="161" t="str">
        <f t="shared" si="7"/>
        <v>–</v>
      </c>
      <c r="AA33" s="162" t="str">
        <f t="shared" si="8"/>
        <v>–</v>
      </c>
      <c r="AB33" s="162" t="str">
        <f t="shared" si="9"/>
        <v>–</v>
      </c>
      <c r="AC33" s="41"/>
    </row>
    <row r="34" spans="2:29" s="94" customFormat="1" ht="15.75" customHeight="1">
      <c r="B34" s="163"/>
      <c r="C34" s="164" t="s">
        <v>13</v>
      </c>
      <c r="D34" s="165"/>
      <c r="E34" s="166"/>
      <c r="F34" s="167" t="s">
        <v>13</v>
      </c>
      <c r="G34" s="152">
        <f t="shared" ref="G34:G58" si="18">$H$3</f>
        <v>13</v>
      </c>
      <c r="H34" s="152">
        <f t="shared" ref="H34:H58" si="19">$H$4</f>
        <v>5.5</v>
      </c>
      <c r="I34" s="152">
        <f t="shared" ref="I34:I58" si="20">$H$5</f>
        <v>52</v>
      </c>
      <c r="J34" s="144"/>
      <c r="K34" s="145"/>
      <c r="L34" s="146" t="s">
        <v>13</v>
      </c>
      <c r="M34" s="209" t="s">
        <v>13</v>
      </c>
      <c r="N34" s="154">
        <f t="shared" si="11"/>
        <v>0</v>
      </c>
      <c r="O34" s="154">
        <f t="shared" si="2"/>
        <v>0</v>
      </c>
      <c r="P34" s="155">
        <f t="shared" si="3"/>
        <v>0</v>
      </c>
      <c r="R34" s="159">
        <f t="shared" si="4"/>
        <v>0</v>
      </c>
      <c r="S34" s="154">
        <f t="shared" si="12"/>
        <v>0</v>
      </c>
      <c r="T34" s="159">
        <f t="shared" si="5"/>
        <v>0</v>
      </c>
      <c r="U34" s="159">
        <f t="shared" si="6"/>
        <v>0</v>
      </c>
      <c r="V34" s="160">
        <f t="shared" si="16"/>
        <v>0</v>
      </c>
      <c r="W34" s="159">
        <f t="shared" si="14"/>
        <v>0</v>
      </c>
      <c r="X34" s="160">
        <f t="shared" si="15"/>
        <v>0</v>
      </c>
      <c r="Y34" s="95"/>
      <c r="Z34" s="161" t="str">
        <f t="shared" si="7"/>
        <v>–</v>
      </c>
      <c r="AA34" s="162" t="str">
        <f t="shared" si="8"/>
        <v>–</v>
      </c>
      <c r="AB34" s="162" t="str">
        <f t="shared" si="9"/>
        <v>–</v>
      </c>
      <c r="AC34" s="54"/>
    </row>
    <row r="35" spans="2:29" s="91" customFormat="1" ht="15.75" customHeight="1">
      <c r="B35" s="163"/>
      <c r="C35" s="164" t="s">
        <v>13</v>
      </c>
      <c r="D35" s="165"/>
      <c r="E35" s="166"/>
      <c r="F35" s="167" t="s">
        <v>13</v>
      </c>
      <c r="G35" s="152">
        <f t="shared" si="18"/>
        <v>13</v>
      </c>
      <c r="H35" s="152">
        <f t="shared" si="19"/>
        <v>5.5</v>
      </c>
      <c r="I35" s="152">
        <f t="shared" si="20"/>
        <v>52</v>
      </c>
      <c r="J35" s="144"/>
      <c r="K35" s="145"/>
      <c r="L35" s="146" t="s">
        <v>13</v>
      </c>
      <c r="M35" s="209" t="s">
        <v>13</v>
      </c>
      <c r="N35" s="154">
        <f t="shared" si="11"/>
        <v>0</v>
      </c>
      <c r="O35" s="154">
        <f t="shared" si="2"/>
        <v>0</v>
      </c>
      <c r="P35" s="155">
        <f t="shared" si="3"/>
        <v>0</v>
      </c>
      <c r="Q35" s="94"/>
      <c r="R35" s="159">
        <f t="shared" si="4"/>
        <v>0</v>
      </c>
      <c r="S35" s="154">
        <f t="shared" si="12"/>
        <v>0</v>
      </c>
      <c r="T35" s="159">
        <f t="shared" si="5"/>
        <v>0</v>
      </c>
      <c r="U35" s="159">
        <f t="shared" si="6"/>
        <v>0</v>
      </c>
      <c r="V35" s="160">
        <f t="shared" si="16"/>
        <v>0</v>
      </c>
      <c r="W35" s="159">
        <f t="shared" si="14"/>
        <v>0</v>
      </c>
      <c r="X35" s="160">
        <f t="shared" si="15"/>
        <v>0</v>
      </c>
      <c r="Y35" s="95"/>
      <c r="Z35" s="161" t="str">
        <f t="shared" si="7"/>
        <v>–</v>
      </c>
      <c r="AA35" s="162" t="str">
        <f t="shared" si="8"/>
        <v>–</v>
      </c>
      <c r="AB35" s="162" t="str">
        <f t="shared" si="9"/>
        <v>–</v>
      </c>
      <c r="AC35" s="92"/>
    </row>
    <row r="36" spans="2:29" s="91" customFormat="1" ht="15.75" customHeight="1">
      <c r="B36" s="163"/>
      <c r="C36" s="164" t="s">
        <v>13</v>
      </c>
      <c r="D36" s="165"/>
      <c r="E36" s="166"/>
      <c r="F36" s="167" t="s">
        <v>13</v>
      </c>
      <c r="G36" s="152">
        <f t="shared" si="18"/>
        <v>13</v>
      </c>
      <c r="H36" s="152">
        <f t="shared" si="19"/>
        <v>5.5</v>
      </c>
      <c r="I36" s="152">
        <f t="shared" si="20"/>
        <v>52</v>
      </c>
      <c r="J36" s="144"/>
      <c r="K36" s="145"/>
      <c r="L36" s="146" t="s">
        <v>13</v>
      </c>
      <c r="M36" s="209" t="s">
        <v>13</v>
      </c>
      <c r="N36" s="154">
        <f t="shared" si="11"/>
        <v>0</v>
      </c>
      <c r="O36" s="154">
        <f t="shared" si="2"/>
        <v>0</v>
      </c>
      <c r="P36" s="155">
        <f t="shared" si="3"/>
        <v>0</v>
      </c>
      <c r="Q36" s="94"/>
      <c r="R36" s="159">
        <f t="shared" si="4"/>
        <v>0</v>
      </c>
      <c r="S36" s="154">
        <f t="shared" si="12"/>
        <v>0</v>
      </c>
      <c r="T36" s="159">
        <f t="shared" si="5"/>
        <v>0</v>
      </c>
      <c r="U36" s="159">
        <f t="shared" si="6"/>
        <v>0</v>
      </c>
      <c r="V36" s="160">
        <f t="shared" si="16"/>
        <v>0</v>
      </c>
      <c r="W36" s="159">
        <f t="shared" si="14"/>
        <v>0</v>
      </c>
      <c r="X36" s="160">
        <f t="shared" si="15"/>
        <v>0</v>
      </c>
      <c r="Y36" s="95"/>
      <c r="Z36" s="161" t="str">
        <f t="shared" si="7"/>
        <v>–</v>
      </c>
      <c r="AA36" s="162" t="str">
        <f t="shared" si="8"/>
        <v>–</v>
      </c>
      <c r="AB36" s="162" t="str">
        <f t="shared" si="9"/>
        <v>–</v>
      </c>
      <c r="AC36" s="92"/>
    </row>
    <row r="37" spans="2:29" s="91" customFormat="1" ht="15.75" customHeight="1">
      <c r="B37" s="163"/>
      <c r="C37" s="164" t="s">
        <v>13</v>
      </c>
      <c r="D37" s="165"/>
      <c r="E37" s="166"/>
      <c r="F37" s="167" t="s">
        <v>13</v>
      </c>
      <c r="G37" s="152">
        <f t="shared" si="18"/>
        <v>13</v>
      </c>
      <c r="H37" s="152">
        <f t="shared" si="19"/>
        <v>5.5</v>
      </c>
      <c r="I37" s="152">
        <f t="shared" si="20"/>
        <v>52</v>
      </c>
      <c r="J37" s="144"/>
      <c r="K37" s="145"/>
      <c r="L37" s="146" t="s">
        <v>13</v>
      </c>
      <c r="M37" s="209" t="s">
        <v>13</v>
      </c>
      <c r="N37" s="154">
        <f t="shared" si="11"/>
        <v>0</v>
      </c>
      <c r="O37" s="154">
        <f t="shared" si="2"/>
        <v>0</v>
      </c>
      <c r="P37" s="155">
        <f t="shared" si="3"/>
        <v>0</v>
      </c>
      <c r="Q37" s="94"/>
      <c r="R37" s="159">
        <f t="shared" si="4"/>
        <v>0</v>
      </c>
      <c r="S37" s="154">
        <f t="shared" si="12"/>
        <v>0</v>
      </c>
      <c r="T37" s="159">
        <f t="shared" si="5"/>
        <v>0</v>
      </c>
      <c r="U37" s="159">
        <f t="shared" si="6"/>
        <v>0</v>
      </c>
      <c r="V37" s="160">
        <f t="shared" si="16"/>
        <v>0</v>
      </c>
      <c r="W37" s="159">
        <f t="shared" si="14"/>
        <v>0</v>
      </c>
      <c r="X37" s="160">
        <f t="shared" si="15"/>
        <v>0</v>
      </c>
      <c r="Y37" s="95"/>
      <c r="Z37" s="161" t="str">
        <f t="shared" si="7"/>
        <v>–</v>
      </c>
      <c r="AA37" s="162" t="str">
        <f t="shared" si="8"/>
        <v>–</v>
      </c>
      <c r="AB37" s="162" t="str">
        <f t="shared" si="9"/>
        <v>–</v>
      </c>
      <c r="AC37" s="92"/>
    </row>
    <row r="38" spans="2:29" s="91" customFormat="1" ht="15.75" customHeight="1">
      <c r="B38" s="163"/>
      <c r="C38" s="164" t="s">
        <v>13</v>
      </c>
      <c r="D38" s="165"/>
      <c r="E38" s="166"/>
      <c r="F38" s="167" t="s">
        <v>13</v>
      </c>
      <c r="G38" s="152">
        <f t="shared" si="18"/>
        <v>13</v>
      </c>
      <c r="H38" s="152">
        <f t="shared" si="19"/>
        <v>5.5</v>
      </c>
      <c r="I38" s="152">
        <f t="shared" si="20"/>
        <v>52</v>
      </c>
      <c r="J38" s="144"/>
      <c r="K38" s="145"/>
      <c r="L38" s="146" t="s">
        <v>13</v>
      </c>
      <c r="M38" s="209" t="s">
        <v>13</v>
      </c>
      <c r="N38" s="154">
        <f t="shared" si="11"/>
        <v>0</v>
      </c>
      <c r="O38" s="154">
        <f t="shared" si="2"/>
        <v>0</v>
      </c>
      <c r="P38" s="155">
        <f t="shared" si="3"/>
        <v>0</v>
      </c>
      <c r="Q38" s="94"/>
      <c r="R38" s="159">
        <f t="shared" si="4"/>
        <v>0</v>
      </c>
      <c r="S38" s="154">
        <f t="shared" si="12"/>
        <v>0</v>
      </c>
      <c r="T38" s="159">
        <f t="shared" si="5"/>
        <v>0</v>
      </c>
      <c r="U38" s="159">
        <f t="shared" si="6"/>
        <v>0</v>
      </c>
      <c r="V38" s="160">
        <f t="shared" si="16"/>
        <v>0</v>
      </c>
      <c r="W38" s="159">
        <f t="shared" si="14"/>
        <v>0</v>
      </c>
      <c r="X38" s="160">
        <f t="shared" si="15"/>
        <v>0</v>
      </c>
      <c r="Y38" s="95"/>
      <c r="Z38" s="161" t="str">
        <f t="shared" si="7"/>
        <v>–</v>
      </c>
      <c r="AA38" s="162" t="str">
        <f t="shared" si="8"/>
        <v>–</v>
      </c>
      <c r="AB38" s="162" t="str">
        <f t="shared" si="9"/>
        <v>–</v>
      </c>
      <c r="AC38" s="92"/>
    </row>
    <row r="39" spans="2:29" s="91" customFormat="1" ht="15.75" customHeight="1">
      <c r="B39" s="163"/>
      <c r="C39" s="164" t="s">
        <v>13</v>
      </c>
      <c r="D39" s="165"/>
      <c r="E39" s="166"/>
      <c r="F39" s="167" t="s">
        <v>13</v>
      </c>
      <c r="G39" s="152">
        <f t="shared" si="18"/>
        <v>13</v>
      </c>
      <c r="H39" s="152">
        <f t="shared" si="19"/>
        <v>5.5</v>
      </c>
      <c r="I39" s="152">
        <f t="shared" si="20"/>
        <v>52</v>
      </c>
      <c r="J39" s="144"/>
      <c r="K39" s="145"/>
      <c r="L39" s="146" t="s">
        <v>13</v>
      </c>
      <c r="M39" s="209" t="s">
        <v>13</v>
      </c>
      <c r="N39" s="154">
        <f t="shared" si="11"/>
        <v>0</v>
      </c>
      <c r="O39" s="154">
        <f t="shared" si="2"/>
        <v>0</v>
      </c>
      <c r="P39" s="155">
        <f t="shared" si="3"/>
        <v>0</v>
      </c>
      <c r="Q39" s="94"/>
      <c r="R39" s="159">
        <f t="shared" si="4"/>
        <v>0</v>
      </c>
      <c r="S39" s="154">
        <f t="shared" si="12"/>
        <v>0</v>
      </c>
      <c r="T39" s="159">
        <f t="shared" si="5"/>
        <v>0</v>
      </c>
      <c r="U39" s="159">
        <f t="shared" si="6"/>
        <v>0</v>
      </c>
      <c r="V39" s="160">
        <f t="shared" si="16"/>
        <v>0</v>
      </c>
      <c r="W39" s="159">
        <f t="shared" si="14"/>
        <v>0</v>
      </c>
      <c r="X39" s="160">
        <f t="shared" si="15"/>
        <v>0</v>
      </c>
      <c r="Y39" s="95"/>
      <c r="Z39" s="161" t="str">
        <f t="shared" si="7"/>
        <v>–</v>
      </c>
      <c r="AA39" s="162" t="str">
        <f t="shared" si="8"/>
        <v>–</v>
      </c>
      <c r="AB39" s="162" t="str">
        <f t="shared" si="9"/>
        <v>–</v>
      </c>
      <c r="AC39" s="92"/>
    </row>
    <row r="40" spans="2:29" ht="15.75" customHeight="1">
      <c r="B40" s="163"/>
      <c r="C40" s="164" t="s">
        <v>13</v>
      </c>
      <c r="D40" s="165"/>
      <c r="E40" s="166"/>
      <c r="F40" s="167" t="s">
        <v>13</v>
      </c>
      <c r="G40" s="152">
        <f t="shared" si="18"/>
        <v>13</v>
      </c>
      <c r="H40" s="152">
        <f t="shared" si="19"/>
        <v>5.5</v>
      </c>
      <c r="I40" s="152">
        <f t="shared" si="20"/>
        <v>52</v>
      </c>
      <c r="J40" s="144"/>
      <c r="K40" s="145"/>
      <c r="L40" s="146" t="s">
        <v>13</v>
      </c>
      <c r="M40" s="209" t="s">
        <v>13</v>
      </c>
      <c r="N40" s="154">
        <f t="shared" si="11"/>
        <v>0</v>
      </c>
      <c r="O40" s="154">
        <f t="shared" si="2"/>
        <v>0</v>
      </c>
      <c r="P40" s="155">
        <f t="shared" si="3"/>
        <v>0</v>
      </c>
      <c r="Q40" s="94"/>
      <c r="R40" s="159">
        <f t="shared" si="4"/>
        <v>0</v>
      </c>
      <c r="S40" s="154">
        <f t="shared" si="12"/>
        <v>0</v>
      </c>
      <c r="T40" s="159">
        <f t="shared" si="5"/>
        <v>0</v>
      </c>
      <c r="U40" s="159">
        <f t="shared" si="6"/>
        <v>0</v>
      </c>
      <c r="V40" s="160">
        <f t="shared" si="16"/>
        <v>0</v>
      </c>
      <c r="W40" s="159">
        <f t="shared" si="14"/>
        <v>0</v>
      </c>
      <c r="X40" s="160">
        <f t="shared" si="15"/>
        <v>0</v>
      </c>
      <c r="Y40" s="95"/>
      <c r="Z40" s="161" t="str">
        <f t="shared" si="7"/>
        <v>–</v>
      </c>
      <c r="AA40" s="162" t="str">
        <f t="shared" si="8"/>
        <v>–</v>
      </c>
      <c r="AB40" s="162" t="str">
        <f t="shared" si="9"/>
        <v>–</v>
      </c>
      <c r="AC40" s="41"/>
    </row>
    <row r="41" spans="2:29" ht="15.75" hidden="1" customHeight="1">
      <c r="B41" s="163"/>
      <c r="C41" s="164" t="s">
        <v>13</v>
      </c>
      <c r="D41" s="165"/>
      <c r="E41" s="166"/>
      <c r="F41" s="167" t="s">
        <v>13</v>
      </c>
      <c r="G41" s="152">
        <f t="shared" si="18"/>
        <v>13</v>
      </c>
      <c r="H41" s="152">
        <f t="shared" si="19"/>
        <v>5.5</v>
      </c>
      <c r="I41" s="152">
        <f t="shared" si="20"/>
        <v>52</v>
      </c>
      <c r="J41" s="144"/>
      <c r="K41" s="145"/>
      <c r="L41" s="146" t="s">
        <v>13</v>
      </c>
      <c r="M41" s="209" t="s">
        <v>13</v>
      </c>
      <c r="N41" s="154">
        <f t="shared" si="11"/>
        <v>0</v>
      </c>
      <c r="O41" s="154">
        <f t="shared" si="2"/>
        <v>0</v>
      </c>
      <c r="P41" s="155">
        <f t="shared" si="3"/>
        <v>0</v>
      </c>
      <c r="Q41" s="94"/>
      <c r="R41" s="159">
        <f t="shared" si="4"/>
        <v>0</v>
      </c>
      <c r="S41" s="154">
        <f t="shared" ref="S41:S58" si="21">G41*H41*I41*J41+(8760-G41*H41*I41)*K41</f>
        <v>0</v>
      </c>
      <c r="T41" s="159">
        <f t="shared" si="5"/>
        <v>0</v>
      </c>
      <c r="U41" s="159">
        <f t="shared" si="6"/>
        <v>0</v>
      </c>
      <c r="V41" s="160">
        <f t="shared" si="16"/>
        <v>0</v>
      </c>
      <c r="W41" s="159">
        <f t="shared" si="14"/>
        <v>0</v>
      </c>
      <c r="X41" s="160">
        <f t="shared" si="15"/>
        <v>0</v>
      </c>
      <c r="Y41" s="95"/>
      <c r="Z41" s="161" t="str">
        <f t="shared" si="7"/>
        <v>–</v>
      </c>
      <c r="AA41" s="162" t="str">
        <f t="shared" si="8"/>
        <v>–</v>
      </c>
      <c r="AB41" s="162" t="str">
        <f t="shared" si="9"/>
        <v>–</v>
      </c>
      <c r="AC41" s="41"/>
    </row>
    <row r="42" spans="2:29" ht="15.75" hidden="1" customHeight="1">
      <c r="B42" s="163"/>
      <c r="C42" s="164" t="s">
        <v>13</v>
      </c>
      <c r="D42" s="165"/>
      <c r="E42" s="166"/>
      <c r="F42" s="167" t="s">
        <v>13</v>
      </c>
      <c r="G42" s="152">
        <f t="shared" si="18"/>
        <v>13</v>
      </c>
      <c r="H42" s="152">
        <f t="shared" si="19"/>
        <v>5.5</v>
      </c>
      <c r="I42" s="152">
        <f t="shared" si="20"/>
        <v>52</v>
      </c>
      <c r="J42" s="144"/>
      <c r="K42" s="145"/>
      <c r="L42" s="146" t="s">
        <v>13</v>
      </c>
      <c r="M42" s="209" t="s">
        <v>13</v>
      </c>
      <c r="N42" s="154">
        <f t="shared" si="11"/>
        <v>0</v>
      </c>
      <c r="O42" s="154">
        <f t="shared" si="2"/>
        <v>0</v>
      </c>
      <c r="P42" s="155">
        <f t="shared" si="3"/>
        <v>0</v>
      </c>
      <c r="Q42" s="94"/>
      <c r="R42" s="159">
        <f t="shared" si="4"/>
        <v>0</v>
      </c>
      <c r="S42" s="154">
        <f t="shared" si="21"/>
        <v>0</v>
      </c>
      <c r="T42" s="159">
        <f t="shared" si="5"/>
        <v>0</v>
      </c>
      <c r="U42" s="159">
        <f t="shared" si="6"/>
        <v>0</v>
      </c>
      <c r="V42" s="160">
        <f t="shared" si="16"/>
        <v>0</v>
      </c>
      <c r="W42" s="159">
        <f t="shared" si="14"/>
        <v>0</v>
      </c>
      <c r="X42" s="160">
        <f t="shared" si="15"/>
        <v>0</v>
      </c>
      <c r="Y42" s="95"/>
      <c r="Z42" s="161" t="str">
        <f t="shared" si="7"/>
        <v>–</v>
      </c>
      <c r="AA42" s="162" t="str">
        <f t="shared" si="8"/>
        <v>–</v>
      </c>
      <c r="AB42" s="162" t="str">
        <f t="shared" si="9"/>
        <v>–</v>
      </c>
      <c r="AC42" s="41"/>
    </row>
    <row r="43" spans="2:29" ht="15.75" hidden="1" customHeight="1">
      <c r="B43" s="163"/>
      <c r="C43" s="164" t="s">
        <v>13</v>
      </c>
      <c r="D43" s="165"/>
      <c r="E43" s="166"/>
      <c r="F43" s="167" t="s">
        <v>13</v>
      </c>
      <c r="G43" s="152">
        <f t="shared" si="18"/>
        <v>13</v>
      </c>
      <c r="H43" s="152">
        <f t="shared" si="19"/>
        <v>5.5</v>
      </c>
      <c r="I43" s="152">
        <f t="shared" si="20"/>
        <v>52</v>
      </c>
      <c r="J43" s="144"/>
      <c r="K43" s="145"/>
      <c r="L43" s="146" t="s">
        <v>13</v>
      </c>
      <c r="M43" s="209" t="s">
        <v>13</v>
      </c>
      <c r="N43" s="154">
        <f t="shared" si="11"/>
        <v>0</v>
      </c>
      <c r="O43" s="154">
        <f t="shared" si="2"/>
        <v>0</v>
      </c>
      <c r="P43" s="155">
        <f t="shared" si="3"/>
        <v>0</v>
      </c>
      <c r="Q43" s="94"/>
      <c r="R43" s="159">
        <f t="shared" si="4"/>
        <v>0</v>
      </c>
      <c r="S43" s="154">
        <f t="shared" si="21"/>
        <v>0</v>
      </c>
      <c r="T43" s="159">
        <f t="shared" si="5"/>
        <v>0</v>
      </c>
      <c r="U43" s="159">
        <f t="shared" si="6"/>
        <v>0</v>
      </c>
      <c r="V43" s="160">
        <f t="shared" si="16"/>
        <v>0</v>
      </c>
      <c r="W43" s="159">
        <f t="shared" si="14"/>
        <v>0</v>
      </c>
      <c r="X43" s="160">
        <f t="shared" si="15"/>
        <v>0</v>
      </c>
      <c r="Y43" s="95"/>
      <c r="Z43" s="161" t="str">
        <f t="shared" si="7"/>
        <v>–</v>
      </c>
      <c r="AA43" s="162" t="str">
        <f t="shared" si="8"/>
        <v>–</v>
      </c>
      <c r="AB43" s="162" t="str">
        <f t="shared" si="9"/>
        <v>–</v>
      </c>
      <c r="AC43" s="41"/>
    </row>
    <row r="44" spans="2:29" ht="15.75" hidden="1" customHeight="1">
      <c r="B44" s="163"/>
      <c r="C44" s="164" t="s">
        <v>13</v>
      </c>
      <c r="D44" s="165"/>
      <c r="E44" s="166"/>
      <c r="F44" s="167" t="s">
        <v>13</v>
      </c>
      <c r="G44" s="152">
        <f t="shared" si="18"/>
        <v>13</v>
      </c>
      <c r="H44" s="152">
        <f t="shared" si="19"/>
        <v>5.5</v>
      </c>
      <c r="I44" s="152">
        <f t="shared" si="20"/>
        <v>52</v>
      </c>
      <c r="J44" s="144"/>
      <c r="K44" s="145"/>
      <c r="L44" s="146" t="s">
        <v>13</v>
      </c>
      <c r="M44" s="209" t="s">
        <v>13</v>
      </c>
      <c r="N44" s="154">
        <f t="shared" si="11"/>
        <v>0</v>
      </c>
      <c r="O44" s="154">
        <f t="shared" si="2"/>
        <v>0</v>
      </c>
      <c r="P44" s="155">
        <f t="shared" si="3"/>
        <v>0</v>
      </c>
      <c r="Q44" s="94"/>
      <c r="R44" s="159">
        <f t="shared" si="4"/>
        <v>0</v>
      </c>
      <c r="S44" s="154">
        <f t="shared" si="21"/>
        <v>0</v>
      </c>
      <c r="T44" s="159">
        <f t="shared" si="5"/>
        <v>0</v>
      </c>
      <c r="U44" s="159">
        <f t="shared" si="6"/>
        <v>0</v>
      </c>
      <c r="V44" s="160">
        <f t="shared" si="16"/>
        <v>0</v>
      </c>
      <c r="W44" s="159">
        <f t="shared" si="14"/>
        <v>0</v>
      </c>
      <c r="X44" s="160">
        <f t="shared" si="15"/>
        <v>0</v>
      </c>
      <c r="Y44" s="95"/>
      <c r="Z44" s="161" t="str">
        <f t="shared" si="7"/>
        <v>–</v>
      </c>
      <c r="AA44" s="162" t="str">
        <f t="shared" si="8"/>
        <v>–</v>
      </c>
      <c r="AB44" s="162" t="str">
        <f t="shared" si="9"/>
        <v>–</v>
      </c>
      <c r="AC44" s="41"/>
    </row>
    <row r="45" spans="2:29" ht="15.75" hidden="1" customHeight="1">
      <c r="B45" s="163"/>
      <c r="C45" s="164" t="s">
        <v>13</v>
      </c>
      <c r="D45" s="165"/>
      <c r="E45" s="166"/>
      <c r="F45" s="167" t="s">
        <v>13</v>
      </c>
      <c r="G45" s="152">
        <f t="shared" si="18"/>
        <v>13</v>
      </c>
      <c r="H45" s="152">
        <f t="shared" si="19"/>
        <v>5.5</v>
      </c>
      <c r="I45" s="152">
        <f t="shared" si="20"/>
        <v>52</v>
      </c>
      <c r="J45" s="144"/>
      <c r="K45" s="145"/>
      <c r="L45" s="146" t="s">
        <v>13</v>
      </c>
      <c r="M45" s="209" t="s">
        <v>13</v>
      </c>
      <c r="N45" s="154">
        <f t="shared" si="11"/>
        <v>0</v>
      </c>
      <c r="O45" s="154">
        <f t="shared" si="2"/>
        <v>0</v>
      </c>
      <c r="P45" s="155">
        <f t="shared" si="3"/>
        <v>0</v>
      </c>
      <c r="Q45" s="94"/>
      <c r="R45" s="159">
        <f t="shared" si="4"/>
        <v>0</v>
      </c>
      <c r="S45" s="154">
        <f t="shared" si="21"/>
        <v>0</v>
      </c>
      <c r="T45" s="159">
        <f t="shared" si="5"/>
        <v>0</v>
      </c>
      <c r="U45" s="159">
        <f t="shared" si="6"/>
        <v>0</v>
      </c>
      <c r="V45" s="160">
        <f t="shared" si="16"/>
        <v>0</v>
      </c>
      <c r="W45" s="159">
        <f t="shared" si="14"/>
        <v>0</v>
      </c>
      <c r="X45" s="160">
        <f t="shared" si="15"/>
        <v>0</v>
      </c>
      <c r="Y45" s="95"/>
      <c r="Z45" s="161" t="str">
        <f t="shared" si="7"/>
        <v>–</v>
      </c>
      <c r="AA45" s="162" t="str">
        <f t="shared" si="8"/>
        <v>–</v>
      </c>
      <c r="AB45" s="162" t="str">
        <f t="shared" si="9"/>
        <v>–</v>
      </c>
      <c r="AC45" s="41"/>
    </row>
    <row r="46" spans="2:29" ht="15.75" hidden="1" customHeight="1">
      <c r="B46" s="163"/>
      <c r="C46" s="164" t="s">
        <v>13</v>
      </c>
      <c r="D46" s="165"/>
      <c r="E46" s="166"/>
      <c r="F46" s="167" t="s">
        <v>13</v>
      </c>
      <c r="G46" s="152">
        <f t="shared" si="18"/>
        <v>13</v>
      </c>
      <c r="H46" s="152">
        <f t="shared" si="19"/>
        <v>5.5</v>
      </c>
      <c r="I46" s="152">
        <f t="shared" si="20"/>
        <v>52</v>
      </c>
      <c r="J46" s="144"/>
      <c r="K46" s="145"/>
      <c r="L46" s="146" t="s">
        <v>13</v>
      </c>
      <c r="M46" s="209" t="s">
        <v>13</v>
      </c>
      <c r="N46" s="154">
        <f t="shared" si="11"/>
        <v>0</v>
      </c>
      <c r="O46" s="154">
        <f t="shared" si="2"/>
        <v>0</v>
      </c>
      <c r="P46" s="155">
        <f t="shared" si="3"/>
        <v>0</v>
      </c>
      <c r="Q46" s="94"/>
      <c r="R46" s="159">
        <f t="shared" si="4"/>
        <v>0</v>
      </c>
      <c r="S46" s="154">
        <f t="shared" si="21"/>
        <v>0</v>
      </c>
      <c r="T46" s="159">
        <f t="shared" si="5"/>
        <v>0</v>
      </c>
      <c r="U46" s="159">
        <f t="shared" si="6"/>
        <v>0</v>
      </c>
      <c r="V46" s="160">
        <f t="shared" si="16"/>
        <v>0</v>
      </c>
      <c r="W46" s="159">
        <f t="shared" si="14"/>
        <v>0</v>
      </c>
      <c r="X46" s="160">
        <f t="shared" si="15"/>
        <v>0</v>
      </c>
      <c r="Y46" s="95"/>
      <c r="Z46" s="161" t="str">
        <f t="shared" si="7"/>
        <v>–</v>
      </c>
      <c r="AA46" s="162" t="str">
        <f t="shared" si="8"/>
        <v>–</v>
      </c>
      <c r="AB46" s="162" t="str">
        <f t="shared" si="9"/>
        <v>–</v>
      </c>
      <c r="AC46" s="41"/>
    </row>
    <row r="47" spans="2:29" ht="15.75" hidden="1" customHeight="1">
      <c r="B47" s="163"/>
      <c r="C47" s="164" t="s">
        <v>13</v>
      </c>
      <c r="D47" s="165"/>
      <c r="E47" s="166"/>
      <c r="F47" s="167" t="s">
        <v>13</v>
      </c>
      <c r="G47" s="152">
        <f t="shared" si="18"/>
        <v>13</v>
      </c>
      <c r="H47" s="152">
        <f t="shared" si="19"/>
        <v>5.5</v>
      </c>
      <c r="I47" s="152">
        <f t="shared" si="20"/>
        <v>52</v>
      </c>
      <c r="J47" s="144"/>
      <c r="K47" s="145"/>
      <c r="L47" s="146" t="s">
        <v>13</v>
      </c>
      <c r="M47" s="209" t="s">
        <v>13</v>
      </c>
      <c r="N47" s="154">
        <f t="shared" si="11"/>
        <v>0</v>
      </c>
      <c r="O47" s="154">
        <f t="shared" si="2"/>
        <v>0</v>
      </c>
      <c r="P47" s="155">
        <f t="shared" si="3"/>
        <v>0</v>
      </c>
      <c r="Q47" s="94"/>
      <c r="R47" s="159">
        <f t="shared" si="4"/>
        <v>0</v>
      </c>
      <c r="S47" s="154">
        <f t="shared" si="21"/>
        <v>0</v>
      </c>
      <c r="T47" s="159">
        <f t="shared" si="5"/>
        <v>0</v>
      </c>
      <c r="U47" s="159">
        <f t="shared" si="6"/>
        <v>0</v>
      </c>
      <c r="V47" s="160">
        <f t="shared" si="16"/>
        <v>0</v>
      </c>
      <c r="W47" s="159">
        <f t="shared" si="14"/>
        <v>0</v>
      </c>
      <c r="X47" s="160">
        <f t="shared" si="15"/>
        <v>0</v>
      </c>
      <c r="Y47" s="95"/>
      <c r="Z47" s="161" t="str">
        <f t="shared" si="7"/>
        <v>–</v>
      </c>
      <c r="AA47" s="162" t="str">
        <f t="shared" si="8"/>
        <v>–</v>
      </c>
      <c r="AB47" s="162" t="str">
        <f t="shared" si="9"/>
        <v>–</v>
      </c>
      <c r="AC47" s="41"/>
    </row>
    <row r="48" spans="2:29" ht="15.75" hidden="1" customHeight="1">
      <c r="B48" s="163"/>
      <c r="C48" s="164" t="s">
        <v>13</v>
      </c>
      <c r="D48" s="165"/>
      <c r="E48" s="166"/>
      <c r="F48" s="167" t="s">
        <v>13</v>
      </c>
      <c r="G48" s="152">
        <f t="shared" si="18"/>
        <v>13</v>
      </c>
      <c r="H48" s="152">
        <f t="shared" si="19"/>
        <v>5.5</v>
      </c>
      <c r="I48" s="152">
        <f t="shared" si="20"/>
        <v>52</v>
      </c>
      <c r="J48" s="144"/>
      <c r="K48" s="145"/>
      <c r="L48" s="146" t="s">
        <v>13</v>
      </c>
      <c r="M48" s="209" t="s">
        <v>13</v>
      </c>
      <c r="N48" s="154">
        <f t="shared" si="11"/>
        <v>0</v>
      </c>
      <c r="O48" s="154">
        <f t="shared" si="2"/>
        <v>0</v>
      </c>
      <c r="P48" s="155">
        <f t="shared" si="3"/>
        <v>0</v>
      </c>
      <c r="Q48" s="94"/>
      <c r="R48" s="159">
        <f t="shared" si="4"/>
        <v>0</v>
      </c>
      <c r="S48" s="154">
        <f t="shared" si="21"/>
        <v>0</v>
      </c>
      <c r="T48" s="159">
        <f t="shared" si="5"/>
        <v>0</v>
      </c>
      <c r="U48" s="159">
        <f t="shared" si="6"/>
        <v>0</v>
      </c>
      <c r="V48" s="160">
        <f t="shared" si="16"/>
        <v>0</v>
      </c>
      <c r="W48" s="159">
        <f t="shared" si="14"/>
        <v>0</v>
      </c>
      <c r="X48" s="160">
        <f t="shared" si="15"/>
        <v>0</v>
      </c>
      <c r="Y48" s="95"/>
      <c r="Z48" s="161" t="str">
        <f t="shared" si="7"/>
        <v>–</v>
      </c>
      <c r="AA48" s="162" t="str">
        <f t="shared" si="8"/>
        <v>–</v>
      </c>
      <c r="AB48" s="162" t="str">
        <f t="shared" si="9"/>
        <v>–</v>
      </c>
      <c r="AC48" s="41"/>
    </row>
    <row r="49" spans="2:32" ht="15.75" hidden="1" customHeight="1">
      <c r="B49" s="163"/>
      <c r="C49" s="164" t="s">
        <v>13</v>
      </c>
      <c r="D49" s="165"/>
      <c r="E49" s="166"/>
      <c r="F49" s="167" t="s">
        <v>13</v>
      </c>
      <c r="G49" s="152">
        <f t="shared" si="18"/>
        <v>13</v>
      </c>
      <c r="H49" s="152">
        <f t="shared" si="19"/>
        <v>5.5</v>
      </c>
      <c r="I49" s="152">
        <f t="shared" si="20"/>
        <v>52</v>
      </c>
      <c r="J49" s="144"/>
      <c r="K49" s="145"/>
      <c r="L49" s="146" t="s">
        <v>13</v>
      </c>
      <c r="M49" s="209" t="s">
        <v>13</v>
      </c>
      <c r="N49" s="154">
        <f t="shared" si="11"/>
        <v>0</v>
      </c>
      <c r="O49" s="154">
        <f t="shared" si="2"/>
        <v>0</v>
      </c>
      <c r="P49" s="155">
        <f t="shared" si="3"/>
        <v>0</v>
      </c>
      <c r="Q49" s="94"/>
      <c r="R49" s="159">
        <f t="shared" si="4"/>
        <v>0</v>
      </c>
      <c r="S49" s="154">
        <f t="shared" si="21"/>
        <v>0</v>
      </c>
      <c r="T49" s="159">
        <f t="shared" si="5"/>
        <v>0</v>
      </c>
      <c r="U49" s="159">
        <f t="shared" si="6"/>
        <v>0</v>
      </c>
      <c r="V49" s="160">
        <f t="shared" si="16"/>
        <v>0</v>
      </c>
      <c r="W49" s="159">
        <f t="shared" si="14"/>
        <v>0</v>
      </c>
      <c r="X49" s="160">
        <f t="shared" si="15"/>
        <v>0</v>
      </c>
      <c r="Y49" s="95"/>
      <c r="Z49" s="161" t="str">
        <f t="shared" si="7"/>
        <v>–</v>
      </c>
      <c r="AA49" s="162" t="str">
        <f t="shared" si="8"/>
        <v>–</v>
      </c>
      <c r="AB49" s="162" t="str">
        <f t="shared" si="9"/>
        <v>–</v>
      </c>
      <c r="AC49" s="41"/>
    </row>
    <row r="50" spans="2:32" ht="15.75" hidden="1" customHeight="1">
      <c r="B50" s="163"/>
      <c r="C50" s="164" t="s">
        <v>13</v>
      </c>
      <c r="D50" s="165"/>
      <c r="E50" s="166"/>
      <c r="F50" s="167" t="s">
        <v>13</v>
      </c>
      <c r="G50" s="152">
        <f t="shared" si="18"/>
        <v>13</v>
      </c>
      <c r="H50" s="152">
        <f t="shared" si="19"/>
        <v>5.5</v>
      </c>
      <c r="I50" s="152">
        <f t="shared" si="20"/>
        <v>52</v>
      </c>
      <c r="J50" s="144"/>
      <c r="K50" s="145"/>
      <c r="L50" s="146" t="s">
        <v>13</v>
      </c>
      <c r="M50" s="209" t="s">
        <v>13</v>
      </c>
      <c r="N50" s="154">
        <f t="shared" si="11"/>
        <v>0</v>
      </c>
      <c r="O50" s="154">
        <f t="shared" si="2"/>
        <v>0</v>
      </c>
      <c r="P50" s="155">
        <f t="shared" si="3"/>
        <v>0</v>
      </c>
      <c r="Q50" s="94"/>
      <c r="R50" s="159">
        <f t="shared" si="4"/>
        <v>0</v>
      </c>
      <c r="S50" s="154">
        <f t="shared" si="21"/>
        <v>0</v>
      </c>
      <c r="T50" s="159">
        <f t="shared" si="5"/>
        <v>0</v>
      </c>
      <c r="U50" s="159">
        <f t="shared" si="6"/>
        <v>0</v>
      </c>
      <c r="V50" s="160">
        <f t="shared" si="16"/>
        <v>0</v>
      </c>
      <c r="W50" s="159">
        <f t="shared" si="14"/>
        <v>0</v>
      </c>
      <c r="X50" s="160">
        <f t="shared" si="15"/>
        <v>0</v>
      </c>
      <c r="Y50" s="95"/>
      <c r="Z50" s="161" t="str">
        <f t="shared" si="7"/>
        <v>–</v>
      </c>
      <c r="AA50" s="162" t="str">
        <f t="shared" si="8"/>
        <v>–</v>
      </c>
      <c r="AB50" s="162" t="str">
        <f t="shared" si="9"/>
        <v>–</v>
      </c>
      <c r="AC50" s="41"/>
    </row>
    <row r="51" spans="2:32" ht="15.75" hidden="1" customHeight="1">
      <c r="B51" s="163"/>
      <c r="C51" s="164" t="s">
        <v>13</v>
      </c>
      <c r="D51" s="165"/>
      <c r="E51" s="166"/>
      <c r="F51" s="167" t="s">
        <v>13</v>
      </c>
      <c r="G51" s="152">
        <f t="shared" si="18"/>
        <v>13</v>
      </c>
      <c r="H51" s="152">
        <f t="shared" si="19"/>
        <v>5.5</v>
      </c>
      <c r="I51" s="152">
        <f t="shared" si="20"/>
        <v>52</v>
      </c>
      <c r="J51" s="144"/>
      <c r="K51" s="145"/>
      <c r="L51" s="146" t="s">
        <v>13</v>
      </c>
      <c r="M51" s="209" t="s">
        <v>13</v>
      </c>
      <c r="N51" s="154">
        <f t="shared" si="11"/>
        <v>0</v>
      </c>
      <c r="O51" s="154">
        <f t="shared" si="2"/>
        <v>0</v>
      </c>
      <c r="P51" s="155">
        <f t="shared" si="3"/>
        <v>0</v>
      </c>
      <c r="Q51" s="94"/>
      <c r="R51" s="159">
        <f t="shared" si="4"/>
        <v>0</v>
      </c>
      <c r="S51" s="154">
        <f t="shared" si="21"/>
        <v>0</v>
      </c>
      <c r="T51" s="159">
        <f t="shared" si="5"/>
        <v>0</v>
      </c>
      <c r="U51" s="159">
        <f t="shared" si="6"/>
        <v>0</v>
      </c>
      <c r="V51" s="160">
        <f t="shared" si="16"/>
        <v>0</v>
      </c>
      <c r="W51" s="159">
        <f t="shared" si="14"/>
        <v>0</v>
      </c>
      <c r="X51" s="160">
        <f t="shared" si="15"/>
        <v>0</v>
      </c>
      <c r="Y51" s="95"/>
      <c r="Z51" s="161" t="str">
        <f t="shared" si="7"/>
        <v>–</v>
      </c>
      <c r="AA51" s="162" t="str">
        <f t="shared" si="8"/>
        <v>–</v>
      </c>
      <c r="AB51" s="162" t="str">
        <f t="shared" si="9"/>
        <v>–</v>
      </c>
      <c r="AC51" s="41"/>
    </row>
    <row r="52" spans="2:32" ht="15.75" hidden="1" customHeight="1">
      <c r="B52" s="163"/>
      <c r="C52" s="164" t="s">
        <v>13</v>
      </c>
      <c r="D52" s="165"/>
      <c r="E52" s="166"/>
      <c r="F52" s="167" t="s">
        <v>13</v>
      </c>
      <c r="G52" s="152">
        <f t="shared" si="18"/>
        <v>13</v>
      </c>
      <c r="H52" s="152">
        <f t="shared" si="19"/>
        <v>5.5</v>
      </c>
      <c r="I52" s="152">
        <f t="shared" si="20"/>
        <v>52</v>
      </c>
      <c r="J52" s="144"/>
      <c r="K52" s="145"/>
      <c r="L52" s="146" t="s">
        <v>13</v>
      </c>
      <c r="M52" s="209" t="s">
        <v>13</v>
      </c>
      <c r="N52" s="154">
        <f t="shared" si="11"/>
        <v>0</v>
      </c>
      <c r="O52" s="154">
        <f t="shared" si="2"/>
        <v>0</v>
      </c>
      <c r="P52" s="155">
        <f t="shared" si="3"/>
        <v>0</v>
      </c>
      <c r="Q52" s="94"/>
      <c r="R52" s="159">
        <f t="shared" si="4"/>
        <v>0</v>
      </c>
      <c r="S52" s="154">
        <f t="shared" si="21"/>
        <v>0</v>
      </c>
      <c r="T52" s="159">
        <f t="shared" si="5"/>
        <v>0</v>
      </c>
      <c r="U52" s="159">
        <f t="shared" si="6"/>
        <v>0</v>
      </c>
      <c r="V52" s="160">
        <f t="shared" si="16"/>
        <v>0</v>
      </c>
      <c r="W52" s="159">
        <f t="shared" si="14"/>
        <v>0</v>
      </c>
      <c r="X52" s="160">
        <f t="shared" si="15"/>
        <v>0</v>
      </c>
      <c r="Y52" s="95"/>
      <c r="Z52" s="161" t="str">
        <f t="shared" si="7"/>
        <v>–</v>
      </c>
      <c r="AA52" s="162" t="str">
        <f t="shared" si="8"/>
        <v>–</v>
      </c>
      <c r="AB52" s="162" t="str">
        <f t="shared" si="9"/>
        <v>–</v>
      </c>
      <c r="AC52" s="41"/>
    </row>
    <row r="53" spans="2:32" ht="15.75" hidden="1" customHeight="1">
      <c r="B53" s="163"/>
      <c r="C53" s="164" t="s">
        <v>13</v>
      </c>
      <c r="D53" s="165"/>
      <c r="E53" s="166"/>
      <c r="F53" s="167" t="s">
        <v>13</v>
      </c>
      <c r="G53" s="152">
        <f t="shared" si="18"/>
        <v>13</v>
      </c>
      <c r="H53" s="152">
        <f t="shared" si="19"/>
        <v>5.5</v>
      </c>
      <c r="I53" s="152">
        <f t="shared" si="20"/>
        <v>52</v>
      </c>
      <c r="J53" s="144"/>
      <c r="K53" s="145"/>
      <c r="L53" s="146" t="s">
        <v>13</v>
      </c>
      <c r="M53" s="209" t="s">
        <v>13</v>
      </c>
      <c r="N53" s="154">
        <f t="shared" si="11"/>
        <v>0</v>
      </c>
      <c r="O53" s="154">
        <f t="shared" si="2"/>
        <v>0</v>
      </c>
      <c r="P53" s="155">
        <f t="shared" si="3"/>
        <v>0</v>
      </c>
      <c r="Q53" s="94"/>
      <c r="R53" s="159">
        <f t="shared" si="4"/>
        <v>0</v>
      </c>
      <c r="S53" s="154">
        <f t="shared" si="21"/>
        <v>0</v>
      </c>
      <c r="T53" s="159">
        <f t="shared" si="5"/>
        <v>0</v>
      </c>
      <c r="U53" s="159">
        <f t="shared" si="6"/>
        <v>0</v>
      </c>
      <c r="V53" s="160">
        <f t="shared" si="16"/>
        <v>0</v>
      </c>
      <c r="W53" s="159">
        <f t="shared" si="14"/>
        <v>0</v>
      </c>
      <c r="X53" s="160">
        <f t="shared" si="15"/>
        <v>0</v>
      </c>
      <c r="Y53" s="95"/>
      <c r="Z53" s="161" t="str">
        <f t="shared" si="7"/>
        <v>–</v>
      </c>
      <c r="AA53" s="162" t="str">
        <f t="shared" si="8"/>
        <v>–</v>
      </c>
      <c r="AB53" s="162" t="str">
        <f t="shared" si="9"/>
        <v>–</v>
      </c>
      <c r="AC53" s="41"/>
    </row>
    <row r="54" spans="2:32" ht="15.75" hidden="1" customHeight="1">
      <c r="B54" s="163"/>
      <c r="C54" s="164" t="s">
        <v>13</v>
      </c>
      <c r="D54" s="165"/>
      <c r="E54" s="166"/>
      <c r="F54" s="167" t="s">
        <v>13</v>
      </c>
      <c r="G54" s="152">
        <f t="shared" si="18"/>
        <v>13</v>
      </c>
      <c r="H54" s="152">
        <f t="shared" si="19"/>
        <v>5.5</v>
      </c>
      <c r="I54" s="152">
        <f t="shared" si="20"/>
        <v>52</v>
      </c>
      <c r="J54" s="144"/>
      <c r="K54" s="145"/>
      <c r="L54" s="146" t="s">
        <v>13</v>
      </c>
      <c r="M54" s="209" t="s">
        <v>13</v>
      </c>
      <c r="N54" s="154">
        <f t="shared" si="11"/>
        <v>0</v>
      </c>
      <c r="O54" s="154">
        <f t="shared" si="2"/>
        <v>0</v>
      </c>
      <c r="P54" s="155">
        <f t="shared" si="3"/>
        <v>0</v>
      </c>
      <c r="Q54" s="94"/>
      <c r="R54" s="159">
        <f t="shared" si="4"/>
        <v>0</v>
      </c>
      <c r="S54" s="154">
        <f t="shared" si="21"/>
        <v>0</v>
      </c>
      <c r="T54" s="159">
        <f t="shared" si="5"/>
        <v>0</v>
      </c>
      <c r="U54" s="159">
        <f t="shared" si="6"/>
        <v>0</v>
      </c>
      <c r="V54" s="160">
        <f t="shared" si="16"/>
        <v>0</v>
      </c>
      <c r="W54" s="159">
        <f t="shared" si="14"/>
        <v>0</v>
      </c>
      <c r="X54" s="160">
        <f t="shared" si="15"/>
        <v>0</v>
      </c>
      <c r="Y54" s="95"/>
      <c r="Z54" s="161" t="str">
        <f t="shared" si="7"/>
        <v>–</v>
      </c>
      <c r="AA54" s="162" t="str">
        <f t="shared" si="8"/>
        <v>–</v>
      </c>
      <c r="AB54" s="162" t="str">
        <f t="shared" si="9"/>
        <v>–</v>
      </c>
      <c r="AC54" s="41"/>
    </row>
    <row r="55" spans="2:32" ht="15.75" hidden="1" customHeight="1">
      <c r="B55" s="163"/>
      <c r="C55" s="164" t="s">
        <v>13</v>
      </c>
      <c r="D55" s="165"/>
      <c r="E55" s="166"/>
      <c r="F55" s="167" t="s">
        <v>13</v>
      </c>
      <c r="G55" s="152">
        <f t="shared" si="18"/>
        <v>13</v>
      </c>
      <c r="H55" s="152">
        <f t="shared" si="19"/>
        <v>5.5</v>
      </c>
      <c r="I55" s="152">
        <f t="shared" si="20"/>
        <v>52</v>
      </c>
      <c r="J55" s="144"/>
      <c r="K55" s="145"/>
      <c r="L55" s="146" t="s">
        <v>13</v>
      </c>
      <c r="M55" s="209" t="s">
        <v>13</v>
      </c>
      <c r="N55" s="154">
        <f t="shared" si="11"/>
        <v>0</v>
      </c>
      <c r="O55" s="154">
        <f t="shared" si="2"/>
        <v>0</v>
      </c>
      <c r="P55" s="155">
        <f t="shared" si="3"/>
        <v>0</v>
      </c>
      <c r="Q55" s="94"/>
      <c r="R55" s="159">
        <f t="shared" si="4"/>
        <v>0</v>
      </c>
      <c r="S55" s="154">
        <f t="shared" si="21"/>
        <v>0</v>
      </c>
      <c r="T55" s="159">
        <f t="shared" si="5"/>
        <v>0</v>
      </c>
      <c r="U55" s="159">
        <f t="shared" si="6"/>
        <v>0</v>
      </c>
      <c r="V55" s="160">
        <f t="shared" si="16"/>
        <v>0</v>
      </c>
      <c r="W55" s="159">
        <f t="shared" si="14"/>
        <v>0</v>
      </c>
      <c r="X55" s="160">
        <f t="shared" si="15"/>
        <v>0</v>
      </c>
      <c r="Y55" s="95"/>
      <c r="Z55" s="161" t="str">
        <f t="shared" si="7"/>
        <v>–</v>
      </c>
      <c r="AA55" s="162" t="str">
        <f t="shared" si="8"/>
        <v>–</v>
      </c>
      <c r="AB55" s="162" t="str">
        <f t="shared" si="9"/>
        <v>–</v>
      </c>
      <c r="AC55" s="41"/>
    </row>
    <row r="56" spans="2:32" ht="15.75" hidden="1" customHeight="1">
      <c r="B56" s="163"/>
      <c r="C56" s="164" t="s">
        <v>13</v>
      </c>
      <c r="D56" s="165"/>
      <c r="E56" s="166"/>
      <c r="F56" s="167" t="s">
        <v>13</v>
      </c>
      <c r="G56" s="152">
        <f t="shared" si="18"/>
        <v>13</v>
      </c>
      <c r="H56" s="152">
        <f t="shared" si="19"/>
        <v>5.5</v>
      </c>
      <c r="I56" s="152">
        <f t="shared" si="20"/>
        <v>52</v>
      </c>
      <c r="J56" s="144"/>
      <c r="K56" s="145"/>
      <c r="L56" s="146" t="s">
        <v>13</v>
      </c>
      <c r="M56" s="209" t="s">
        <v>13</v>
      </c>
      <c r="N56" s="154">
        <f t="shared" si="11"/>
        <v>0</v>
      </c>
      <c r="O56" s="154">
        <f t="shared" si="2"/>
        <v>0</v>
      </c>
      <c r="P56" s="155">
        <f t="shared" si="3"/>
        <v>0</v>
      </c>
      <c r="Q56" s="94"/>
      <c r="R56" s="159">
        <f t="shared" si="4"/>
        <v>0</v>
      </c>
      <c r="S56" s="154">
        <f t="shared" si="21"/>
        <v>0</v>
      </c>
      <c r="T56" s="159">
        <f t="shared" si="5"/>
        <v>0</v>
      </c>
      <c r="U56" s="159">
        <f t="shared" si="6"/>
        <v>0</v>
      </c>
      <c r="V56" s="160">
        <f t="shared" si="16"/>
        <v>0</v>
      </c>
      <c r="W56" s="159">
        <f t="shared" si="14"/>
        <v>0</v>
      </c>
      <c r="X56" s="160">
        <f t="shared" si="15"/>
        <v>0</v>
      </c>
      <c r="Y56" s="95"/>
      <c r="Z56" s="161" t="str">
        <f t="shared" si="7"/>
        <v>–</v>
      </c>
      <c r="AA56" s="162" t="str">
        <f t="shared" si="8"/>
        <v>–</v>
      </c>
      <c r="AB56" s="162" t="str">
        <f t="shared" si="9"/>
        <v>–</v>
      </c>
      <c r="AC56" s="41"/>
    </row>
    <row r="57" spans="2:32" ht="15.75" hidden="1" customHeight="1">
      <c r="B57" s="163"/>
      <c r="C57" s="164" t="s">
        <v>13</v>
      </c>
      <c r="D57" s="165"/>
      <c r="E57" s="166"/>
      <c r="F57" s="167" t="s">
        <v>13</v>
      </c>
      <c r="G57" s="152">
        <f t="shared" si="18"/>
        <v>13</v>
      </c>
      <c r="H57" s="152">
        <f t="shared" si="19"/>
        <v>5.5</v>
      </c>
      <c r="I57" s="152">
        <f t="shared" si="20"/>
        <v>52</v>
      </c>
      <c r="J57" s="144"/>
      <c r="K57" s="145"/>
      <c r="L57" s="146" t="s">
        <v>13</v>
      </c>
      <c r="M57" s="209" t="s">
        <v>13</v>
      </c>
      <c r="N57" s="154">
        <f t="shared" si="11"/>
        <v>0</v>
      </c>
      <c r="O57" s="154">
        <f t="shared" si="2"/>
        <v>0</v>
      </c>
      <c r="P57" s="155">
        <f t="shared" si="3"/>
        <v>0</v>
      </c>
      <c r="Q57" s="94"/>
      <c r="R57" s="159">
        <f t="shared" si="4"/>
        <v>0</v>
      </c>
      <c r="S57" s="154">
        <f t="shared" si="21"/>
        <v>0</v>
      </c>
      <c r="T57" s="159">
        <f t="shared" si="5"/>
        <v>0</v>
      </c>
      <c r="U57" s="159">
        <f t="shared" si="6"/>
        <v>0</v>
      </c>
      <c r="V57" s="160">
        <f t="shared" si="16"/>
        <v>0</v>
      </c>
      <c r="W57" s="159">
        <f t="shared" si="14"/>
        <v>0</v>
      </c>
      <c r="X57" s="160">
        <f t="shared" si="15"/>
        <v>0</v>
      </c>
      <c r="Y57" s="95"/>
      <c r="Z57" s="161" t="str">
        <f t="shared" si="7"/>
        <v>–</v>
      </c>
      <c r="AA57" s="162" t="str">
        <f t="shared" si="8"/>
        <v>–</v>
      </c>
      <c r="AB57" s="162" t="str">
        <f t="shared" si="9"/>
        <v>–</v>
      </c>
      <c r="AC57" s="41"/>
    </row>
    <row r="58" spans="2:32" ht="15.75" hidden="1" customHeight="1">
      <c r="B58" s="163"/>
      <c r="C58" s="164" t="s">
        <v>13</v>
      </c>
      <c r="D58" s="165"/>
      <c r="E58" s="166"/>
      <c r="F58" s="167" t="s">
        <v>13</v>
      </c>
      <c r="G58" s="152">
        <f t="shared" si="18"/>
        <v>13</v>
      </c>
      <c r="H58" s="152">
        <f t="shared" si="19"/>
        <v>5.5</v>
      </c>
      <c r="I58" s="152">
        <f t="shared" si="20"/>
        <v>52</v>
      </c>
      <c r="J58" s="144"/>
      <c r="K58" s="145"/>
      <c r="L58" s="146" t="s">
        <v>13</v>
      </c>
      <c r="M58" s="209" t="s">
        <v>13</v>
      </c>
      <c r="N58" s="154">
        <f t="shared" si="11"/>
        <v>0</v>
      </c>
      <c r="O58" s="154">
        <f t="shared" si="2"/>
        <v>0</v>
      </c>
      <c r="P58" s="155">
        <f t="shared" si="3"/>
        <v>0</v>
      </c>
      <c r="Q58" s="94"/>
      <c r="R58" s="159">
        <f t="shared" si="4"/>
        <v>0</v>
      </c>
      <c r="S58" s="154">
        <f t="shared" si="21"/>
        <v>0</v>
      </c>
      <c r="T58" s="159">
        <f t="shared" si="5"/>
        <v>0</v>
      </c>
      <c r="U58" s="159">
        <f t="shared" si="6"/>
        <v>0</v>
      </c>
      <c r="V58" s="160">
        <f t="shared" si="16"/>
        <v>0</v>
      </c>
      <c r="W58" s="159">
        <f t="shared" si="14"/>
        <v>0</v>
      </c>
      <c r="X58" s="160">
        <f t="shared" si="15"/>
        <v>0</v>
      </c>
      <c r="Y58" s="95"/>
      <c r="Z58" s="161" t="str">
        <f t="shared" si="7"/>
        <v>–</v>
      </c>
      <c r="AA58" s="162" t="str">
        <f t="shared" si="8"/>
        <v>–</v>
      </c>
      <c r="AB58" s="162" t="str">
        <f t="shared" si="9"/>
        <v>–</v>
      </c>
      <c r="AC58" s="41"/>
    </row>
    <row r="59" spans="2:32" ht="24" customHeight="1">
      <c r="B59" s="57" t="s">
        <v>59</v>
      </c>
      <c r="C59" s="88"/>
      <c r="D59" s="96"/>
      <c r="E59" s="97"/>
      <c r="F59" s="89"/>
      <c r="G59" s="98"/>
      <c r="H59" s="98"/>
      <c r="I59" s="98"/>
      <c r="J59" s="89"/>
      <c r="K59" s="89"/>
      <c r="L59" s="89"/>
      <c r="M59" s="99"/>
      <c r="N59" s="58">
        <f>SUM(N9:N54)</f>
        <v>820014.65</v>
      </c>
      <c r="O59" s="37">
        <f>SUM(O9:O54)</f>
        <v>190138.83329999997</v>
      </c>
      <c r="P59" s="38">
        <f>SUM(P9:P54)</f>
        <v>1.0000000000000002</v>
      </c>
      <c r="Q59" s="3"/>
      <c r="R59" s="39">
        <f>SUM(R9:R54)</f>
        <v>306.95</v>
      </c>
      <c r="S59" s="85">
        <f t="shared" ref="S59" si="22">IF(R59&gt;0,N59/R59,"")</f>
        <v>2671.4925883694414</v>
      </c>
      <c r="T59" s="39">
        <f>SUM(T9:T54)</f>
        <v>177.78749999999999</v>
      </c>
      <c r="U59" s="39">
        <f>SUM(U9:U54)</f>
        <v>36.822500000000005</v>
      </c>
      <c r="V59" s="40">
        <f>SUM(V9:V54)</f>
        <v>80.776315789473685</v>
      </c>
      <c r="W59" s="39">
        <f t="shared" si="14"/>
        <v>50.03653507894736</v>
      </c>
      <c r="X59" s="53">
        <f>SUM(X9:X54)</f>
        <v>215.79332894736845</v>
      </c>
      <c r="Y59" s="4"/>
      <c r="Z59" s="100"/>
      <c r="AA59" s="101"/>
      <c r="AB59" s="102"/>
      <c r="AC59" s="3"/>
      <c r="AD59" s="3"/>
      <c r="AE59" s="3"/>
      <c r="AF59" s="3"/>
    </row>
    <row r="60" spans="2:32" ht="15.75" customHeight="1">
      <c r="B60" s="5"/>
      <c r="C60" s="5"/>
      <c r="D60" s="10"/>
      <c r="E60" s="11"/>
      <c r="F60" s="1"/>
      <c r="P60" s="1"/>
      <c r="R60" s="9"/>
      <c r="S60" s="9"/>
      <c r="T60" s="9"/>
      <c r="U60" s="9"/>
      <c r="W60" s="9"/>
      <c r="X60" s="23"/>
      <c r="Y60" s="9"/>
      <c r="Z60" s="9"/>
      <c r="AA60" s="9"/>
      <c r="AB60" s="9"/>
    </row>
    <row r="61" spans="2:32" ht="15.75" customHeight="1">
      <c r="B61" s="5"/>
      <c r="C61" s="5"/>
      <c r="D61" s="10"/>
      <c r="E61" s="11"/>
      <c r="F61" s="1"/>
      <c r="N61" s="20"/>
      <c r="O61" s="20"/>
      <c r="P61" s="21"/>
      <c r="R61" s="22"/>
      <c r="S61" s="9"/>
      <c r="T61" s="22"/>
      <c r="U61" s="22"/>
      <c r="V61" s="23"/>
      <c r="W61" s="22"/>
      <c r="X61" s="23"/>
      <c r="Y61" s="9"/>
      <c r="Z61" s="9"/>
      <c r="AA61" s="9"/>
      <c r="AB61" s="9"/>
    </row>
    <row r="62" spans="2:32" ht="15.75" customHeight="1">
      <c r="B62" s="5"/>
      <c r="C62" s="5"/>
      <c r="D62" s="10"/>
      <c r="E62" s="11"/>
      <c r="F62" s="1"/>
      <c r="P62" s="1"/>
      <c r="R62" s="9"/>
      <c r="S62" s="9"/>
      <c r="T62" s="9"/>
      <c r="U62" s="9"/>
      <c r="W62" s="9"/>
      <c r="Y62" s="9"/>
      <c r="Z62" s="9"/>
      <c r="AA62" s="9"/>
      <c r="AB62" s="9"/>
    </row>
    <row r="63" spans="2:32" ht="15.75" customHeight="1">
      <c r="B63" s="5"/>
      <c r="D63" s="10"/>
      <c r="E63" s="11"/>
      <c r="F63" s="1"/>
      <c r="K63" s="87"/>
      <c r="L63" s="63"/>
      <c r="M63" s="82"/>
      <c r="N63" s="27"/>
      <c r="O63" s="70" t="s">
        <v>60</v>
      </c>
      <c r="P63" s="25"/>
      <c r="R63" s="32"/>
      <c r="S63" s="33"/>
      <c r="T63" s="34" t="s">
        <v>114</v>
      </c>
      <c r="U63" s="34"/>
      <c r="V63" s="69"/>
      <c r="W63" s="34"/>
      <c r="X63" s="67"/>
      <c r="Y63" s="9"/>
      <c r="Z63" s="9"/>
      <c r="AA63" s="9"/>
      <c r="AB63" s="9"/>
    </row>
    <row r="64" spans="2:32" ht="30.75" customHeight="1">
      <c r="B64" s="12"/>
      <c r="D64" s="10"/>
      <c r="E64" s="11"/>
      <c r="F64" s="1"/>
      <c r="K64" s="179" t="s">
        <v>116</v>
      </c>
      <c r="L64" s="180"/>
      <c r="M64" s="181"/>
      <c r="N64" s="84" t="s">
        <v>15</v>
      </c>
      <c r="O64" s="51" t="s">
        <v>16</v>
      </c>
      <c r="P64" s="51" t="s">
        <v>17</v>
      </c>
      <c r="Q64" s="14"/>
      <c r="R64" s="48" t="s">
        <v>18</v>
      </c>
      <c r="S64" s="48" t="s">
        <v>109</v>
      </c>
      <c r="T64" s="48" t="s">
        <v>19</v>
      </c>
      <c r="U64" s="52" t="s">
        <v>20</v>
      </c>
      <c r="V64" s="51" t="s">
        <v>11</v>
      </c>
      <c r="W64" s="52" t="s">
        <v>120</v>
      </c>
      <c r="X64" s="51" t="s">
        <v>12</v>
      </c>
      <c r="Y64" s="15"/>
      <c r="Z64" s="9"/>
      <c r="AA64" s="9"/>
      <c r="AB64" s="9"/>
      <c r="AE64" s="13"/>
      <c r="AF64" s="13"/>
    </row>
    <row r="65" spans="2:28" ht="15.75" customHeight="1">
      <c r="B65" s="5"/>
      <c r="D65" s="10"/>
      <c r="E65" s="11"/>
      <c r="F65" s="1"/>
      <c r="K65" s="201" t="s">
        <v>13</v>
      </c>
      <c r="L65" s="70"/>
      <c r="M65" s="202"/>
      <c r="N65" s="148">
        <f t="shared" ref="N65:P84" si="23">SUMIFS(N$9:N$58,$C$9:$C$58,$K65)</f>
        <v>0</v>
      </c>
      <c r="O65" s="149">
        <f t="shared" si="23"/>
        <v>0</v>
      </c>
      <c r="P65" s="150">
        <f t="shared" si="23"/>
        <v>0</v>
      </c>
      <c r="R65" s="156">
        <f t="shared" ref="R65:S84" si="24">SUMIFS(R$9:R$58,$C$9:$C$58,$K65)</f>
        <v>0</v>
      </c>
      <c r="S65" s="148">
        <f t="shared" ref="S65:S69" si="25">IF(R65&gt;0,N65/R65,0)</f>
        <v>0</v>
      </c>
      <c r="T65" s="156">
        <f t="shared" ref="T65:V84" si="26">SUMIFS(T$9:T$58,$C$9:$C$58,$K65)</f>
        <v>0</v>
      </c>
      <c r="U65" s="156">
        <f t="shared" si="26"/>
        <v>0</v>
      </c>
      <c r="V65" s="157">
        <f t="shared" si="26"/>
        <v>0</v>
      </c>
      <c r="W65" s="156">
        <f t="shared" ref="W65:W85" si="27">IF($C$4&gt;0,$O65/$C$4,"–")</f>
        <v>0</v>
      </c>
      <c r="X65" s="158">
        <f t="shared" ref="X65:X84" si="28">SUMIFS(X$9:X$58,$C$9:$C$58,$K65)</f>
        <v>0</v>
      </c>
      <c r="Y65" s="9"/>
      <c r="Z65" s="9"/>
      <c r="AA65" s="9"/>
      <c r="AB65" s="9"/>
    </row>
    <row r="66" spans="2:28" ht="15.75" customHeight="1">
      <c r="B66" s="5"/>
      <c r="D66" s="10"/>
      <c r="E66" s="11"/>
      <c r="F66" s="1"/>
      <c r="K66" s="201" t="s">
        <v>21</v>
      </c>
      <c r="L66" s="70"/>
      <c r="M66" s="202"/>
      <c r="N66" s="148">
        <f t="shared" si="23"/>
        <v>0</v>
      </c>
      <c r="O66" s="149">
        <f t="shared" si="23"/>
        <v>0</v>
      </c>
      <c r="P66" s="150">
        <f t="shared" si="23"/>
        <v>0</v>
      </c>
      <c r="R66" s="156">
        <f t="shared" si="24"/>
        <v>0</v>
      </c>
      <c r="S66" s="148">
        <f t="shared" si="25"/>
        <v>0</v>
      </c>
      <c r="T66" s="156">
        <f t="shared" si="26"/>
        <v>0</v>
      </c>
      <c r="U66" s="156">
        <f t="shared" si="26"/>
        <v>0</v>
      </c>
      <c r="V66" s="157">
        <f t="shared" si="26"/>
        <v>0</v>
      </c>
      <c r="W66" s="156">
        <f t="shared" si="27"/>
        <v>0</v>
      </c>
      <c r="X66" s="158">
        <f t="shared" si="28"/>
        <v>0</v>
      </c>
      <c r="Y66" s="9"/>
      <c r="Z66" s="9"/>
      <c r="AA66" s="9"/>
      <c r="AB66" s="9"/>
    </row>
    <row r="67" spans="2:28" ht="15.75" customHeight="1">
      <c r="B67" s="5"/>
      <c r="D67" s="10"/>
      <c r="E67" s="11"/>
      <c r="F67" s="1"/>
      <c r="K67" s="203" t="s">
        <v>47</v>
      </c>
      <c r="L67" s="204"/>
      <c r="M67" s="205"/>
      <c r="N67" s="148">
        <f t="shared" si="23"/>
        <v>37419.199999999997</v>
      </c>
      <c r="O67" s="149">
        <f t="shared" si="23"/>
        <v>8592.0640000000003</v>
      </c>
      <c r="P67" s="150">
        <f t="shared" si="23"/>
        <v>4.5188370260185046E-2</v>
      </c>
      <c r="R67" s="156">
        <f t="shared" si="24"/>
        <v>17</v>
      </c>
      <c r="S67" s="148">
        <f t="shared" si="25"/>
        <v>2201.1294117647058</v>
      </c>
      <c r="T67" s="156">
        <f t="shared" si="26"/>
        <v>10.5</v>
      </c>
      <c r="U67" s="156">
        <f t="shared" si="26"/>
        <v>2.8</v>
      </c>
      <c r="V67" s="157">
        <f t="shared" si="26"/>
        <v>4.4736842105263159</v>
      </c>
      <c r="W67" s="156">
        <f t="shared" si="27"/>
        <v>2.2610694736842105</v>
      </c>
      <c r="X67" s="158">
        <f t="shared" si="28"/>
        <v>9.8471578947368421</v>
      </c>
      <c r="Y67" s="9"/>
      <c r="Z67" s="9"/>
      <c r="AA67" s="9"/>
      <c r="AB67" s="9"/>
    </row>
    <row r="68" spans="2:28" ht="15.75" customHeight="1">
      <c r="B68" s="5"/>
      <c r="D68" s="10"/>
      <c r="E68" s="11"/>
      <c r="F68" s="1"/>
      <c r="K68" s="203" t="s">
        <v>38</v>
      </c>
      <c r="L68" s="204"/>
      <c r="M68" s="205"/>
      <c r="N68" s="148">
        <f t="shared" si="23"/>
        <v>127280.4</v>
      </c>
      <c r="O68" s="149">
        <f t="shared" si="23"/>
        <v>30174.195999999996</v>
      </c>
      <c r="P68" s="150">
        <f t="shared" si="23"/>
        <v>0.1586955987701435</v>
      </c>
      <c r="R68" s="156">
        <f t="shared" si="24"/>
        <v>82</v>
      </c>
      <c r="S68" s="148">
        <f t="shared" si="25"/>
        <v>1552.1999999999998</v>
      </c>
      <c r="T68" s="156">
        <f t="shared" si="26"/>
        <v>28.7</v>
      </c>
      <c r="U68" s="156">
        <f t="shared" si="26"/>
        <v>4.1000000000000005</v>
      </c>
      <c r="V68" s="157">
        <f t="shared" si="26"/>
        <v>21.578947368421051</v>
      </c>
      <c r="W68" s="156">
        <f t="shared" si="27"/>
        <v>7.9405778947368413</v>
      </c>
      <c r="X68" s="158">
        <f t="shared" si="28"/>
        <v>33.494842105263153</v>
      </c>
      <c r="Y68" s="9"/>
      <c r="Z68" s="9"/>
      <c r="AA68" s="9"/>
      <c r="AB68" s="9"/>
    </row>
    <row r="69" spans="2:28" ht="15" customHeight="1">
      <c r="B69" s="5"/>
      <c r="D69" s="10"/>
      <c r="E69" s="11"/>
      <c r="F69" s="1"/>
      <c r="K69" s="203" t="s">
        <v>26</v>
      </c>
      <c r="L69" s="204"/>
      <c r="M69" s="205"/>
      <c r="N69" s="148">
        <f t="shared" si="23"/>
        <v>246860.64000000004</v>
      </c>
      <c r="O69" s="149">
        <f t="shared" si="23"/>
        <v>59945.813200000004</v>
      </c>
      <c r="P69" s="150">
        <f t="shared" si="23"/>
        <v>0.3152739088569973</v>
      </c>
      <c r="R69" s="156">
        <f t="shared" si="24"/>
        <v>74.950000000000017</v>
      </c>
      <c r="S69" s="148">
        <f t="shared" si="25"/>
        <v>3293.6709806537692</v>
      </c>
      <c r="T69" s="156">
        <f t="shared" si="26"/>
        <v>60.447500000000005</v>
      </c>
      <c r="U69" s="156">
        <f t="shared" si="26"/>
        <v>4.4075000000000006</v>
      </c>
      <c r="V69" s="157">
        <f t="shared" si="26"/>
        <v>19.723684210526311</v>
      </c>
      <c r="W69" s="156">
        <f t="shared" si="27"/>
        <v>15.775214000000002</v>
      </c>
      <c r="X69" s="158">
        <f t="shared" si="28"/>
        <v>64.963326315789487</v>
      </c>
      <c r="Y69" s="9"/>
      <c r="Z69" s="9"/>
      <c r="AA69" s="9"/>
      <c r="AB69" s="9"/>
    </row>
    <row r="70" spans="2:28" ht="15.75" customHeight="1">
      <c r="B70" s="5"/>
      <c r="D70" s="10"/>
      <c r="E70" s="11"/>
      <c r="F70" s="1"/>
      <c r="K70" s="203" t="s">
        <v>23</v>
      </c>
      <c r="L70" s="204"/>
      <c r="M70" s="205"/>
      <c r="N70" s="148">
        <f t="shared" si="23"/>
        <v>41049.449999999997</v>
      </c>
      <c r="O70" s="149">
        <f t="shared" si="23"/>
        <v>9356.7824999999993</v>
      </c>
      <c r="P70" s="150">
        <f t="shared" si="23"/>
        <v>4.9210265665388414E-2</v>
      </c>
      <c r="R70" s="156">
        <f t="shared" si="24"/>
        <v>13.5</v>
      </c>
      <c r="S70" s="148">
        <f>IF(R70&gt;0,N70/R70,0)</f>
        <v>3040.7</v>
      </c>
      <c r="T70" s="156">
        <f t="shared" si="26"/>
        <v>9.4499999999999993</v>
      </c>
      <c r="U70" s="156">
        <f t="shared" si="26"/>
        <v>2.0249999999999999</v>
      </c>
      <c r="V70" s="157">
        <f t="shared" si="26"/>
        <v>3.5526315789473686</v>
      </c>
      <c r="W70" s="156">
        <f t="shared" si="27"/>
        <v>2.4623111842105261</v>
      </c>
      <c r="X70" s="158">
        <f t="shared" si="28"/>
        <v>10.802486842105262</v>
      </c>
      <c r="Y70" s="9"/>
      <c r="Z70" s="9"/>
      <c r="AA70" s="9"/>
      <c r="AB70" s="9"/>
    </row>
    <row r="71" spans="2:28" ht="15.75" customHeight="1">
      <c r="B71" s="5"/>
      <c r="D71" s="10"/>
      <c r="E71" s="11"/>
      <c r="F71" s="1"/>
      <c r="K71" s="203" t="s">
        <v>39</v>
      </c>
      <c r="L71" s="204"/>
      <c r="M71" s="205"/>
      <c r="N71" s="148">
        <f t="shared" si="23"/>
        <v>106584.92</v>
      </c>
      <c r="O71" s="149">
        <f t="shared" si="23"/>
        <v>23031.085999999999</v>
      </c>
      <c r="P71" s="150">
        <f t="shared" si="23"/>
        <v>0.12112773387886357</v>
      </c>
      <c r="R71" s="156">
        <f t="shared" si="24"/>
        <v>27.1</v>
      </c>
      <c r="S71" s="148">
        <f t="shared" ref="S71:S76" si="29">IF(R71&gt;0,N71/R71,0)</f>
        <v>3933.0228782287818</v>
      </c>
      <c r="T71" s="156">
        <f t="shared" si="26"/>
        <v>19.27</v>
      </c>
      <c r="U71" s="156">
        <f t="shared" si="26"/>
        <v>8.129999999999999</v>
      </c>
      <c r="V71" s="157">
        <f t="shared" si="26"/>
        <v>7.1315789473684204</v>
      </c>
      <c r="W71" s="156">
        <f t="shared" si="27"/>
        <v>6.0608121052631576</v>
      </c>
      <c r="X71" s="158">
        <f t="shared" si="28"/>
        <v>28.048663157894737</v>
      </c>
      <c r="Y71" s="9"/>
      <c r="Z71" s="9"/>
      <c r="AA71" s="9"/>
      <c r="AB71" s="9"/>
    </row>
    <row r="72" spans="2:28" ht="15.75" customHeight="1">
      <c r="B72" s="5"/>
      <c r="D72" s="10"/>
      <c r="E72" s="11"/>
      <c r="F72" s="1"/>
      <c r="K72" s="203" t="s">
        <v>43</v>
      </c>
      <c r="L72" s="204"/>
      <c r="M72" s="205"/>
      <c r="N72" s="148">
        <f t="shared" si="23"/>
        <v>40263.599999999999</v>
      </c>
      <c r="O72" s="149">
        <f t="shared" si="23"/>
        <v>9343.3080000000009</v>
      </c>
      <c r="P72" s="150">
        <f t="shared" si="23"/>
        <v>4.9139399026700573E-2</v>
      </c>
      <c r="R72" s="156">
        <f t="shared" si="24"/>
        <v>15</v>
      </c>
      <c r="S72" s="148">
        <f t="shared" si="29"/>
        <v>2684.24</v>
      </c>
      <c r="T72" s="156">
        <f t="shared" si="26"/>
        <v>8.3999999999999986</v>
      </c>
      <c r="U72" s="156">
        <f t="shared" si="26"/>
        <v>1.8000000000000003</v>
      </c>
      <c r="V72" s="157">
        <f t="shared" si="26"/>
        <v>3.9473684210526319</v>
      </c>
      <c r="W72" s="156">
        <f t="shared" si="27"/>
        <v>2.4587652631578951</v>
      </c>
      <c r="X72" s="158">
        <f t="shared" si="28"/>
        <v>10.595684210526315</v>
      </c>
      <c r="Y72" s="9"/>
      <c r="Z72" s="9"/>
      <c r="AA72" s="9"/>
      <c r="AB72" s="9"/>
    </row>
    <row r="73" spans="2:28" ht="15.75" customHeight="1">
      <c r="B73" s="5"/>
      <c r="D73" s="10"/>
      <c r="E73" s="11"/>
      <c r="F73" s="1"/>
      <c r="K73" s="203" t="s">
        <v>45</v>
      </c>
      <c r="L73" s="204"/>
      <c r="M73" s="205"/>
      <c r="N73" s="148">
        <f t="shared" si="23"/>
        <v>114026.63999999998</v>
      </c>
      <c r="O73" s="149">
        <f t="shared" si="23"/>
        <v>25993.645599999996</v>
      </c>
      <c r="P73" s="150">
        <f t="shared" si="23"/>
        <v>0.13670876774018786</v>
      </c>
      <c r="R73" s="156">
        <f t="shared" si="24"/>
        <v>37.4</v>
      </c>
      <c r="S73" s="148">
        <f t="shared" si="29"/>
        <v>3048.8406417112296</v>
      </c>
      <c r="T73" s="156">
        <f t="shared" si="26"/>
        <v>22.219999999999995</v>
      </c>
      <c r="U73" s="156">
        <f t="shared" si="26"/>
        <v>6.26</v>
      </c>
      <c r="V73" s="157">
        <f t="shared" si="26"/>
        <v>9.8421052631578938</v>
      </c>
      <c r="W73" s="156">
        <f t="shared" si="27"/>
        <v>6.8404330526315782</v>
      </c>
      <c r="X73" s="158">
        <f t="shared" si="28"/>
        <v>30.007010526315781</v>
      </c>
      <c r="Y73" s="9"/>
      <c r="Z73" s="9"/>
      <c r="AA73" s="9"/>
      <c r="AB73" s="9"/>
    </row>
    <row r="74" spans="2:28" ht="15.75" customHeight="1">
      <c r="B74" s="5"/>
      <c r="D74" s="10"/>
      <c r="E74" s="11"/>
      <c r="F74" s="1"/>
      <c r="K74" s="203" t="s">
        <v>119</v>
      </c>
      <c r="L74" s="204"/>
      <c r="M74" s="205"/>
      <c r="N74" s="148">
        <f t="shared" si="23"/>
        <v>54386.8</v>
      </c>
      <c r="O74" s="149">
        <f t="shared" si="23"/>
        <v>11268.348000000002</v>
      </c>
      <c r="P74" s="150">
        <f t="shared" si="23"/>
        <v>5.9263790591482519E-2</v>
      </c>
      <c r="R74" s="156">
        <f t="shared" si="24"/>
        <v>10</v>
      </c>
      <c r="S74" s="148">
        <f t="shared" si="29"/>
        <v>5438.68</v>
      </c>
      <c r="T74" s="156">
        <f t="shared" si="26"/>
        <v>6.8000000000000007</v>
      </c>
      <c r="U74" s="156">
        <f t="shared" si="26"/>
        <v>5.7999999999999989</v>
      </c>
      <c r="V74" s="157">
        <f t="shared" si="26"/>
        <v>2.6315789473684212</v>
      </c>
      <c r="W74" s="156">
        <f t="shared" si="27"/>
        <v>2.9653547368421056</v>
      </c>
      <c r="X74" s="158">
        <f t="shared" si="28"/>
        <v>14.312315789473683</v>
      </c>
      <c r="Y74" s="9"/>
      <c r="Z74" s="9"/>
      <c r="AA74" s="9"/>
      <c r="AB74" s="9"/>
    </row>
    <row r="75" spans="2:28" ht="15.75" customHeight="1">
      <c r="B75" s="5"/>
      <c r="D75" s="10"/>
      <c r="E75" s="11"/>
      <c r="F75" s="1"/>
      <c r="K75" s="203" t="s">
        <v>41</v>
      </c>
      <c r="L75" s="204"/>
      <c r="M75" s="205"/>
      <c r="N75" s="148">
        <f t="shared" si="23"/>
        <v>52143.000000000007</v>
      </c>
      <c r="O75" s="149">
        <f t="shared" si="23"/>
        <v>12433.59</v>
      </c>
      <c r="P75" s="150">
        <f t="shared" si="23"/>
        <v>6.5392165210051298E-2</v>
      </c>
      <c r="R75" s="156">
        <f t="shared" si="24"/>
        <v>30</v>
      </c>
      <c r="S75" s="148">
        <f t="shared" si="29"/>
        <v>1738.1000000000001</v>
      </c>
      <c r="T75" s="156">
        <f t="shared" si="26"/>
        <v>12</v>
      </c>
      <c r="U75" s="156">
        <f t="shared" si="26"/>
        <v>1.5</v>
      </c>
      <c r="V75" s="157">
        <f t="shared" si="26"/>
        <v>7.8947368421052628</v>
      </c>
      <c r="W75" s="156">
        <f t="shared" si="27"/>
        <v>3.2719973684210526</v>
      </c>
      <c r="X75" s="158">
        <f t="shared" si="28"/>
        <v>13.721842105263161</v>
      </c>
      <c r="Y75" s="9"/>
      <c r="Z75" s="9"/>
      <c r="AA75" s="9"/>
      <c r="AB75" s="9"/>
    </row>
    <row r="76" spans="2:28" ht="15.75" customHeight="1">
      <c r="B76" s="5"/>
      <c r="D76" s="10"/>
      <c r="E76" s="11"/>
      <c r="F76" s="1"/>
      <c r="K76" s="203"/>
      <c r="L76" s="204"/>
      <c r="M76" s="205"/>
      <c r="N76" s="148">
        <f t="shared" si="23"/>
        <v>0</v>
      </c>
      <c r="O76" s="149">
        <f t="shared" si="23"/>
        <v>0</v>
      </c>
      <c r="P76" s="150">
        <f t="shared" si="23"/>
        <v>0</v>
      </c>
      <c r="R76" s="156">
        <f t="shared" si="24"/>
        <v>0</v>
      </c>
      <c r="S76" s="148">
        <f t="shared" si="29"/>
        <v>0</v>
      </c>
      <c r="T76" s="156">
        <f t="shared" si="26"/>
        <v>0</v>
      </c>
      <c r="U76" s="156">
        <f t="shared" si="26"/>
        <v>0</v>
      </c>
      <c r="V76" s="157">
        <f t="shared" si="26"/>
        <v>0</v>
      </c>
      <c r="W76" s="156">
        <f t="shared" si="27"/>
        <v>0</v>
      </c>
      <c r="X76" s="158">
        <f t="shared" si="28"/>
        <v>0</v>
      </c>
      <c r="Y76" s="9"/>
      <c r="Z76" s="9"/>
      <c r="AA76" s="9"/>
      <c r="AB76" s="9"/>
    </row>
    <row r="77" spans="2:28" ht="15.75" customHeight="1">
      <c r="B77" s="5"/>
      <c r="D77" s="10"/>
      <c r="E77" s="11"/>
      <c r="F77" s="1"/>
      <c r="K77" s="203"/>
      <c r="L77" s="204"/>
      <c r="M77" s="205"/>
      <c r="N77" s="148">
        <f t="shared" si="23"/>
        <v>0</v>
      </c>
      <c r="O77" s="149">
        <f t="shared" si="23"/>
        <v>0</v>
      </c>
      <c r="P77" s="150">
        <f t="shared" si="23"/>
        <v>0</v>
      </c>
      <c r="R77" s="156">
        <f t="shared" si="24"/>
        <v>0</v>
      </c>
      <c r="S77" s="148">
        <f t="shared" si="24"/>
        <v>0</v>
      </c>
      <c r="T77" s="156">
        <f t="shared" si="26"/>
        <v>0</v>
      </c>
      <c r="U77" s="156">
        <f t="shared" si="26"/>
        <v>0</v>
      </c>
      <c r="V77" s="157">
        <f t="shared" si="26"/>
        <v>0</v>
      </c>
      <c r="W77" s="156">
        <f t="shared" si="27"/>
        <v>0</v>
      </c>
      <c r="X77" s="158">
        <f t="shared" si="28"/>
        <v>0</v>
      </c>
      <c r="Y77" s="9"/>
      <c r="Z77" s="9"/>
      <c r="AA77" s="9"/>
      <c r="AB77" s="9"/>
    </row>
    <row r="78" spans="2:28" ht="15.75" customHeight="1">
      <c r="B78" s="5"/>
      <c r="D78" s="10"/>
      <c r="E78" s="11"/>
      <c r="F78" s="1"/>
      <c r="K78" s="203"/>
      <c r="L78" s="204"/>
      <c r="M78" s="205"/>
      <c r="N78" s="148">
        <f t="shared" si="23"/>
        <v>0</v>
      </c>
      <c r="O78" s="149">
        <f t="shared" si="23"/>
        <v>0</v>
      </c>
      <c r="P78" s="150">
        <f t="shared" si="23"/>
        <v>0</v>
      </c>
      <c r="R78" s="156">
        <f t="shared" si="24"/>
        <v>0</v>
      </c>
      <c r="S78" s="148">
        <f t="shared" si="24"/>
        <v>0</v>
      </c>
      <c r="T78" s="156">
        <f t="shared" si="26"/>
        <v>0</v>
      </c>
      <c r="U78" s="156">
        <f t="shared" si="26"/>
        <v>0</v>
      </c>
      <c r="V78" s="157">
        <f t="shared" si="26"/>
        <v>0</v>
      </c>
      <c r="W78" s="156">
        <f t="shared" si="27"/>
        <v>0</v>
      </c>
      <c r="X78" s="158">
        <f t="shared" si="28"/>
        <v>0</v>
      </c>
      <c r="Y78" s="9"/>
      <c r="Z78" s="9"/>
      <c r="AA78" s="9"/>
      <c r="AB78" s="9"/>
    </row>
    <row r="79" spans="2:28" ht="15.75" hidden="1" customHeight="1">
      <c r="B79" s="5"/>
      <c r="D79" s="10"/>
      <c r="E79" s="11"/>
      <c r="F79" s="1"/>
      <c r="K79" s="203"/>
      <c r="L79" s="204"/>
      <c r="M79" s="205"/>
      <c r="N79" s="148">
        <f t="shared" si="23"/>
        <v>0</v>
      </c>
      <c r="O79" s="149">
        <f t="shared" si="23"/>
        <v>0</v>
      </c>
      <c r="P79" s="150">
        <f t="shared" si="23"/>
        <v>0</v>
      </c>
      <c r="R79" s="156">
        <f t="shared" si="24"/>
        <v>0</v>
      </c>
      <c r="S79" s="148">
        <f t="shared" si="24"/>
        <v>0</v>
      </c>
      <c r="T79" s="156">
        <f t="shared" si="26"/>
        <v>0</v>
      </c>
      <c r="U79" s="156">
        <f t="shared" si="26"/>
        <v>0</v>
      </c>
      <c r="V79" s="157">
        <f t="shared" si="26"/>
        <v>0</v>
      </c>
      <c r="W79" s="156">
        <f t="shared" si="27"/>
        <v>0</v>
      </c>
      <c r="X79" s="158">
        <f t="shared" si="28"/>
        <v>0</v>
      </c>
      <c r="Y79" s="9"/>
      <c r="Z79" s="9"/>
      <c r="AA79" s="9"/>
      <c r="AB79" s="9"/>
    </row>
    <row r="80" spans="2:28" ht="15.75" hidden="1" customHeight="1">
      <c r="B80" s="5"/>
      <c r="D80" s="10"/>
      <c r="E80" s="11"/>
      <c r="F80" s="1"/>
      <c r="K80" s="203"/>
      <c r="L80" s="204"/>
      <c r="M80" s="205"/>
      <c r="N80" s="148">
        <f t="shared" si="23"/>
        <v>0</v>
      </c>
      <c r="O80" s="149">
        <f t="shared" si="23"/>
        <v>0</v>
      </c>
      <c r="P80" s="150">
        <f t="shared" si="23"/>
        <v>0</v>
      </c>
      <c r="R80" s="156">
        <f t="shared" si="24"/>
        <v>0</v>
      </c>
      <c r="S80" s="148">
        <f t="shared" si="24"/>
        <v>0</v>
      </c>
      <c r="T80" s="156">
        <f t="shared" si="26"/>
        <v>0</v>
      </c>
      <c r="U80" s="156">
        <f t="shared" si="26"/>
        <v>0</v>
      </c>
      <c r="V80" s="157">
        <f t="shared" si="26"/>
        <v>0</v>
      </c>
      <c r="W80" s="156">
        <f t="shared" si="27"/>
        <v>0</v>
      </c>
      <c r="X80" s="158">
        <f t="shared" si="28"/>
        <v>0</v>
      </c>
      <c r="Y80" s="9"/>
      <c r="Z80" s="9"/>
      <c r="AA80" s="9"/>
      <c r="AB80" s="9"/>
    </row>
    <row r="81" spans="2:32" ht="15.75" hidden="1" customHeight="1">
      <c r="B81" s="5"/>
      <c r="D81" s="10"/>
      <c r="E81" s="11"/>
      <c r="F81" s="1"/>
      <c r="K81" s="203"/>
      <c r="L81" s="204"/>
      <c r="M81" s="205"/>
      <c r="N81" s="148">
        <f t="shared" si="23"/>
        <v>0</v>
      </c>
      <c r="O81" s="149">
        <f t="shared" si="23"/>
        <v>0</v>
      </c>
      <c r="P81" s="150">
        <f t="shared" si="23"/>
        <v>0</v>
      </c>
      <c r="R81" s="156">
        <f t="shared" si="24"/>
        <v>0</v>
      </c>
      <c r="S81" s="148">
        <f t="shared" si="24"/>
        <v>0</v>
      </c>
      <c r="T81" s="156">
        <f t="shared" si="26"/>
        <v>0</v>
      </c>
      <c r="U81" s="156">
        <f t="shared" si="26"/>
        <v>0</v>
      </c>
      <c r="V81" s="157">
        <f t="shared" si="26"/>
        <v>0</v>
      </c>
      <c r="W81" s="156">
        <f t="shared" si="27"/>
        <v>0</v>
      </c>
      <c r="X81" s="158">
        <f t="shared" si="28"/>
        <v>0</v>
      </c>
      <c r="Y81" s="9"/>
      <c r="Z81" s="9"/>
      <c r="AA81" s="9"/>
      <c r="AB81" s="9"/>
    </row>
    <row r="82" spans="2:32" ht="15.75" hidden="1" customHeight="1">
      <c r="B82" s="5"/>
      <c r="D82" s="10"/>
      <c r="E82" s="11"/>
      <c r="F82" s="1"/>
      <c r="K82" s="203"/>
      <c r="L82" s="204"/>
      <c r="M82" s="205"/>
      <c r="N82" s="148">
        <f t="shared" si="23"/>
        <v>0</v>
      </c>
      <c r="O82" s="149">
        <f t="shared" si="23"/>
        <v>0</v>
      </c>
      <c r="P82" s="150">
        <f t="shared" si="23"/>
        <v>0</v>
      </c>
      <c r="R82" s="156">
        <f t="shared" si="24"/>
        <v>0</v>
      </c>
      <c r="S82" s="148">
        <f t="shared" si="24"/>
        <v>0</v>
      </c>
      <c r="T82" s="156">
        <f t="shared" si="26"/>
        <v>0</v>
      </c>
      <c r="U82" s="156">
        <f t="shared" si="26"/>
        <v>0</v>
      </c>
      <c r="V82" s="157">
        <f t="shared" si="26"/>
        <v>0</v>
      </c>
      <c r="W82" s="156">
        <f t="shared" si="27"/>
        <v>0</v>
      </c>
      <c r="X82" s="158">
        <f t="shared" si="28"/>
        <v>0</v>
      </c>
      <c r="Y82" s="9"/>
      <c r="Z82" s="9"/>
      <c r="AA82" s="9"/>
      <c r="AB82" s="9"/>
    </row>
    <row r="83" spans="2:32" ht="15.75" hidden="1" customHeight="1">
      <c r="B83" s="5"/>
      <c r="D83" s="10"/>
      <c r="E83" s="11"/>
      <c r="F83" s="1"/>
      <c r="K83" s="203"/>
      <c r="L83" s="204"/>
      <c r="M83" s="205"/>
      <c r="N83" s="148">
        <f t="shared" si="23"/>
        <v>0</v>
      </c>
      <c r="O83" s="149">
        <f t="shared" si="23"/>
        <v>0</v>
      </c>
      <c r="P83" s="150">
        <f t="shared" si="23"/>
        <v>0</v>
      </c>
      <c r="R83" s="156">
        <f t="shared" si="24"/>
        <v>0</v>
      </c>
      <c r="S83" s="148">
        <f t="shared" si="24"/>
        <v>0</v>
      </c>
      <c r="T83" s="156">
        <f t="shared" si="26"/>
        <v>0</v>
      </c>
      <c r="U83" s="156">
        <f t="shared" si="26"/>
        <v>0</v>
      </c>
      <c r="V83" s="157">
        <f t="shared" si="26"/>
        <v>0</v>
      </c>
      <c r="W83" s="156">
        <f t="shared" si="27"/>
        <v>0</v>
      </c>
      <c r="X83" s="158">
        <f t="shared" si="28"/>
        <v>0</v>
      </c>
      <c r="Y83" s="9"/>
      <c r="Z83" s="9"/>
      <c r="AA83" s="9"/>
      <c r="AB83" s="9"/>
    </row>
    <row r="84" spans="2:32" ht="15.75" hidden="1" customHeight="1">
      <c r="B84" s="5"/>
      <c r="D84" s="10"/>
      <c r="E84" s="11"/>
      <c r="F84" s="1"/>
      <c r="K84" s="203"/>
      <c r="L84" s="204"/>
      <c r="M84" s="205"/>
      <c r="N84" s="148">
        <f t="shared" si="23"/>
        <v>0</v>
      </c>
      <c r="O84" s="149">
        <f t="shared" si="23"/>
        <v>0</v>
      </c>
      <c r="P84" s="150">
        <f t="shared" si="23"/>
        <v>0</v>
      </c>
      <c r="R84" s="156">
        <f t="shared" si="24"/>
        <v>0</v>
      </c>
      <c r="S84" s="148">
        <f t="shared" si="24"/>
        <v>0</v>
      </c>
      <c r="T84" s="156">
        <f t="shared" si="26"/>
        <v>0</v>
      </c>
      <c r="U84" s="156">
        <f t="shared" si="26"/>
        <v>0</v>
      </c>
      <c r="V84" s="157">
        <f t="shared" si="26"/>
        <v>0</v>
      </c>
      <c r="W84" s="156">
        <f t="shared" si="27"/>
        <v>0</v>
      </c>
      <c r="X84" s="158">
        <f t="shared" si="28"/>
        <v>0</v>
      </c>
      <c r="Y84" s="9"/>
      <c r="Z84" s="9"/>
      <c r="AA84" s="9"/>
      <c r="AB84" s="9"/>
    </row>
    <row r="85" spans="2:32" ht="24" customHeight="1">
      <c r="B85" s="108"/>
      <c r="D85" s="10"/>
      <c r="E85" s="11"/>
      <c r="F85" s="1"/>
      <c r="K85" s="88" t="s">
        <v>14</v>
      </c>
      <c r="L85" s="89"/>
      <c r="M85" s="90"/>
      <c r="N85" s="58">
        <f t="shared" ref="N85:P85" si="30">SUM(N65:N84)</f>
        <v>820014.65</v>
      </c>
      <c r="O85" s="37">
        <f t="shared" si="30"/>
        <v>190138.83329999997</v>
      </c>
      <c r="P85" s="38">
        <f t="shared" si="30"/>
        <v>1.0000000000000002</v>
      </c>
      <c r="Q85" s="3"/>
      <c r="R85" s="182">
        <f t="shared" ref="R85:X85" si="31">SUM(R65:R84)</f>
        <v>306.95</v>
      </c>
      <c r="S85" s="183">
        <f t="shared" ref="S85" si="32">IF(R85&gt;0,N85/R85,"")</f>
        <v>2671.4925883694414</v>
      </c>
      <c r="T85" s="182">
        <f t="shared" si="31"/>
        <v>177.78750000000002</v>
      </c>
      <c r="U85" s="182">
        <f t="shared" si="31"/>
        <v>36.822499999999998</v>
      </c>
      <c r="V85" s="184">
        <f t="shared" si="31"/>
        <v>80.776315789473671</v>
      </c>
      <c r="W85" s="182">
        <f t="shared" si="27"/>
        <v>50.03653507894736</v>
      </c>
      <c r="X85" s="185">
        <f t="shared" si="31"/>
        <v>215.79332894736842</v>
      </c>
      <c r="Y85" s="4"/>
      <c r="Z85" s="9"/>
      <c r="AA85" s="9"/>
      <c r="AB85" s="9"/>
      <c r="AE85" s="3"/>
      <c r="AF85" s="3"/>
    </row>
    <row r="86" spans="2:32" ht="15.75" customHeight="1">
      <c r="B86" s="5"/>
      <c r="D86" s="10"/>
      <c r="E86" s="11"/>
      <c r="F86" s="1"/>
      <c r="K86" s="56"/>
      <c r="L86" s="64"/>
      <c r="M86" s="64"/>
      <c r="N86" s="42"/>
      <c r="P86" s="1"/>
      <c r="R86" s="9"/>
      <c r="S86" s="9"/>
      <c r="T86" s="9"/>
      <c r="U86" s="9"/>
      <c r="W86" s="9"/>
      <c r="Y86" s="9"/>
      <c r="Z86" s="9"/>
      <c r="AA86" s="9"/>
      <c r="AB86" s="9"/>
    </row>
    <row r="87" spans="2:32" ht="15.75" customHeight="1">
      <c r="B87" s="5"/>
      <c r="D87" s="10"/>
      <c r="E87" s="11"/>
      <c r="F87" s="1"/>
      <c r="K87" s="56"/>
      <c r="L87" s="64"/>
      <c r="M87" s="64"/>
      <c r="N87" s="42"/>
      <c r="P87" s="1"/>
      <c r="R87" s="9"/>
      <c r="S87" s="9"/>
      <c r="T87" s="9"/>
      <c r="U87" s="9"/>
      <c r="W87" s="9"/>
      <c r="Y87" s="9"/>
      <c r="Z87" s="9"/>
      <c r="AA87" s="9"/>
      <c r="AB87" s="9"/>
    </row>
    <row r="88" spans="2:32" ht="15.75" customHeight="1">
      <c r="B88" s="5"/>
      <c r="D88" s="10"/>
      <c r="E88" s="11"/>
      <c r="F88" s="1"/>
      <c r="K88" s="56"/>
      <c r="L88" s="64"/>
      <c r="M88" s="64"/>
      <c r="N88" s="42"/>
      <c r="P88" s="1"/>
      <c r="R88" s="9"/>
      <c r="S88" s="9"/>
      <c r="T88" s="9"/>
      <c r="U88" s="9"/>
      <c r="W88" s="9"/>
      <c r="Y88" s="9"/>
      <c r="Z88" s="9"/>
      <c r="AA88" s="9"/>
      <c r="AB88" s="9"/>
      <c r="AC88" s="9"/>
    </row>
    <row r="89" spans="2:32" ht="15.75" customHeight="1">
      <c r="B89" s="5"/>
      <c r="D89" s="10"/>
      <c r="E89" s="11"/>
      <c r="F89" s="1"/>
      <c r="K89" s="87"/>
      <c r="L89" s="63"/>
      <c r="M89" s="82"/>
      <c r="N89" s="27"/>
      <c r="O89" s="31" t="s">
        <v>105</v>
      </c>
      <c r="P89" s="25"/>
      <c r="R89" s="32"/>
      <c r="S89" s="33"/>
      <c r="T89" s="34" t="s">
        <v>115</v>
      </c>
      <c r="U89" s="34"/>
      <c r="V89" s="69"/>
      <c r="W89" s="34"/>
      <c r="X89" s="67"/>
      <c r="Y89" s="9"/>
      <c r="Z89" s="9"/>
      <c r="AA89" s="9"/>
      <c r="AB89" s="9"/>
      <c r="AC89" s="9"/>
    </row>
    <row r="90" spans="2:32" ht="30.75" customHeight="1">
      <c r="B90" s="12"/>
      <c r="D90" s="10"/>
      <c r="E90" s="11"/>
      <c r="F90" s="1"/>
      <c r="K90" s="179" t="s">
        <v>117</v>
      </c>
      <c r="L90" s="180"/>
      <c r="M90" s="181"/>
      <c r="N90" s="84" t="s">
        <v>15</v>
      </c>
      <c r="O90" s="51" t="s">
        <v>16</v>
      </c>
      <c r="P90" s="51" t="s">
        <v>17</v>
      </c>
      <c r="Q90" s="14"/>
      <c r="R90" s="48" t="s">
        <v>18</v>
      </c>
      <c r="S90" s="48" t="s">
        <v>109</v>
      </c>
      <c r="T90" s="48" t="s">
        <v>19</v>
      </c>
      <c r="U90" s="52" t="s">
        <v>20</v>
      </c>
      <c r="V90" s="51" t="s">
        <v>11</v>
      </c>
      <c r="W90" s="52" t="s">
        <v>120</v>
      </c>
      <c r="X90" s="51" t="s">
        <v>12</v>
      </c>
      <c r="Y90" s="15"/>
      <c r="Z90" s="9"/>
      <c r="AA90" s="9"/>
      <c r="AB90" s="9"/>
      <c r="AC90" s="9"/>
      <c r="AD90" s="13"/>
      <c r="AE90" s="13"/>
      <c r="AF90" s="13"/>
    </row>
    <row r="91" spans="2:32" ht="15.75" customHeight="1">
      <c r="B91" s="5"/>
      <c r="D91" s="10"/>
      <c r="E91" s="11"/>
      <c r="F91" s="1"/>
      <c r="K91" s="201" t="s">
        <v>13</v>
      </c>
      <c r="L91" s="70"/>
      <c r="M91" s="202"/>
      <c r="N91" s="200">
        <f t="shared" ref="N91:P96" si="33">SUMIFS(N$9:N$58,$M$9:$M$58,$K91)</f>
        <v>647024.16999999993</v>
      </c>
      <c r="O91" s="148">
        <f t="shared" si="33"/>
        <v>148806.08209999997</v>
      </c>
      <c r="P91" s="186">
        <f t="shared" si="33"/>
        <v>0.78261804554787928</v>
      </c>
      <c r="R91" s="190">
        <f t="shared" ref="R91:R96" si="34">SUMIFS(R$9:R$58,$M$9:$M$58,$K91)</f>
        <v>211.55</v>
      </c>
      <c r="S91" s="190">
        <f t="shared" ref="S91:S97" si="35">IF(R91&gt;0,N91/R91,0)</f>
        <v>3058.4928858425901</v>
      </c>
      <c r="T91" s="190">
        <f t="shared" ref="T91:V96" si="36">SUMIFS(T$9:T$58,$M$9:$M$58,$K91)</f>
        <v>137.69749999999999</v>
      </c>
      <c r="U91" s="190">
        <f t="shared" si="36"/>
        <v>32.052500000000002</v>
      </c>
      <c r="V91" s="191">
        <f t="shared" si="36"/>
        <v>55.671052631578938</v>
      </c>
      <c r="W91" s="190">
        <f t="shared" ref="W91:W97" si="37">IF($C$4&gt;0,$O91/$C$4,"–")</f>
        <v>39.159495289473675</v>
      </c>
      <c r="X91" s="191">
        <f t="shared" ref="X91:X96" si="38">SUMIFS(X$9:X$58,$M$9:$M$58,$K91)</f>
        <v>170.26951842105265</v>
      </c>
      <c r="Y91" s="9"/>
      <c r="Z91" s="9"/>
      <c r="AA91" s="9"/>
      <c r="AB91" s="9"/>
      <c r="AC91" s="9"/>
    </row>
    <row r="92" spans="2:32" ht="15.75" customHeight="1">
      <c r="B92" s="5"/>
      <c r="D92" s="10"/>
      <c r="E92" s="11"/>
      <c r="F92" s="1"/>
      <c r="K92" s="203" t="s">
        <v>100</v>
      </c>
      <c r="L92" s="204"/>
      <c r="M92" s="205"/>
      <c r="N92" s="200">
        <f t="shared" si="33"/>
        <v>172990.47999999998</v>
      </c>
      <c r="O92" s="148">
        <f t="shared" si="33"/>
        <v>41332.751199999999</v>
      </c>
      <c r="P92" s="186">
        <f t="shared" si="33"/>
        <v>0.21738195445212086</v>
      </c>
      <c r="R92" s="190">
        <f t="shared" si="34"/>
        <v>95.4</v>
      </c>
      <c r="S92" s="190">
        <f t="shared" si="35"/>
        <v>1813.317400419287</v>
      </c>
      <c r="T92" s="190">
        <f t="shared" si="36"/>
        <v>40.090000000000003</v>
      </c>
      <c r="U92" s="190">
        <f t="shared" si="36"/>
        <v>4.7700000000000005</v>
      </c>
      <c r="V92" s="191">
        <f t="shared" si="36"/>
        <v>25.105263157894736</v>
      </c>
      <c r="W92" s="190">
        <f t="shared" si="37"/>
        <v>10.877039789473685</v>
      </c>
      <c r="X92" s="191">
        <f t="shared" si="38"/>
        <v>45.523810526315785</v>
      </c>
      <c r="Y92" s="9"/>
      <c r="Z92" s="9"/>
      <c r="AA92" s="9"/>
      <c r="AB92" s="9"/>
    </row>
    <row r="93" spans="2:32" ht="15.75" customHeight="1">
      <c r="B93" s="5"/>
      <c r="D93" s="10"/>
      <c r="E93" s="11"/>
      <c r="F93" s="1"/>
      <c r="K93" s="203" t="s">
        <v>101</v>
      </c>
      <c r="L93" s="204"/>
      <c r="M93" s="205"/>
      <c r="N93" s="148">
        <f t="shared" si="33"/>
        <v>0</v>
      </c>
      <c r="O93" s="148">
        <f t="shared" si="33"/>
        <v>0</v>
      </c>
      <c r="P93" s="186">
        <f t="shared" si="33"/>
        <v>0</v>
      </c>
      <c r="R93" s="190">
        <f t="shared" si="34"/>
        <v>0</v>
      </c>
      <c r="S93" s="190">
        <f t="shared" si="35"/>
        <v>0</v>
      </c>
      <c r="T93" s="190">
        <f t="shared" si="36"/>
        <v>0</v>
      </c>
      <c r="U93" s="190">
        <f t="shared" si="36"/>
        <v>0</v>
      </c>
      <c r="V93" s="191">
        <f t="shared" si="36"/>
        <v>0</v>
      </c>
      <c r="W93" s="190">
        <f t="shared" si="37"/>
        <v>0</v>
      </c>
      <c r="X93" s="191">
        <f t="shared" si="38"/>
        <v>0</v>
      </c>
      <c r="Y93" s="9"/>
      <c r="Z93" s="9"/>
      <c r="AA93" s="9"/>
      <c r="AB93" s="9"/>
    </row>
    <row r="94" spans="2:32" ht="15.75" customHeight="1">
      <c r="B94" s="5"/>
      <c r="D94" s="10"/>
      <c r="E94" s="11"/>
      <c r="F94" s="1"/>
      <c r="K94" s="203" t="s">
        <v>102</v>
      </c>
      <c r="L94" s="204"/>
      <c r="M94" s="205"/>
      <c r="N94" s="148">
        <f t="shared" si="33"/>
        <v>0</v>
      </c>
      <c r="O94" s="148">
        <f t="shared" si="33"/>
        <v>0</v>
      </c>
      <c r="P94" s="186">
        <f t="shared" si="33"/>
        <v>0</v>
      </c>
      <c r="R94" s="190">
        <f t="shared" si="34"/>
        <v>0</v>
      </c>
      <c r="S94" s="190">
        <f t="shared" si="35"/>
        <v>0</v>
      </c>
      <c r="T94" s="190">
        <f t="shared" si="36"/>
        <v>0</v>
      </c>
      <c r="U94" s="190">
        <f t="shared" si="36"/>
        <v>0</v>
      </c>
      <c r="V94" s="191">
        <f t="shared" si="36"/>
        <v>0</v>
      </c>
      <c r="W94" s="190">
        <f t="shared" si="37"/>
        <v>0</v>
      </c>
      <c r="X94" s="191">
        <f t="shared" si="38"/>
        <v>0</v>
      </c>
      <c r="Y94" s="9"/>
      <c r="Z94" s="9"/>
      <c r="AA94" s="9"/>
      <c r="AB94" s="9"/>
    </row>
    <row r="95" spans="2:32" ht="15.75" customHeight="1">
      <c r="B95" s="5"/>
      <c r="D95" s="10"/>
      <c r="E95" s="11"/>
      <c r="F95" s="1"/>
      <c r="K95" s="203" t="s">
        <v>103</v>
      </c>
      <c r="L95" s="204"/>
      <c r="M95" s="205"/>
      <c r="N95" s="148">
        <f t="shared" si="33"/>
        <v>0</v>
      </c>
      <c r="O95" s="148">
        <f t="shared" si="33"/>
        <v>0</v>
      </c>
      <c r="P95" s="186">
        <f t="shared" si="33"/>
        <v>0</v>
      </c>
      <c r="R95" s="190">
        <f t="shared" si="34"/>
        <v>0</v>
      </c>
      <c r="S95" s="190">
        <f t="shared" si="35"/>
        <v>0</v>
      </c>
      <c r="T95" s="190">
        <f t="shared" si="36"/>
        <v>0</v>
      </c>
      <c r="U95" s="190">
        <f t="shared" si="36"/>
        <v>0</v>
      </c>
      <c r="V95" s="191">
        <f t="shared" si="36"/>
        <v>0</v>
      </c>
      <c r="W95" s="190">
        <f t="shared" si="37"/>
        <v>0</v>
      </c>
      <c r="X95" s="191">
        <f t="shared" si="38"/>
        <v>0</v>
      </c>
      <c r="Y95" s="9"/>
      <c r="Z95" s="9"/>
      <c r="AA95" s="9"/>
      <c r="AB95" s="9"/>
    </row>
    <row r="96" spans="2:32" ht="15.75" customHeight="1">
      <c r="B96" s="5"/>
      <c r="D96" s="10"/>
      <c r="E96" s="11"/>
      <c r="F96" s="1"/>
      <c r="K96" s="203" t="s">
        <v>104</v>
      </c>
      <c r="L96" s="204"/>
      <c r="M96" s="205"/>
      <c r="N96" s="148">
        <f t="shared" si="33"/>
        <v>0</v>
      </c>
      <c r="O96" s="148">
        <f t="shared" si="33"/>
        <v>0</v>
      </c>
      <c r="P96" s="186">
        <f t="shared" si="33"/>
        <v>0</v>
      </c>
      <c r="R96" s="190">
        <f t="shared" si="34"/>
        <v>0</v>
      </c>
      <c r="S96" s="190">
        <f t="shared" si="35"/>
        <v>0</v>
      </c>
      <c r="T96" s="190">
        <f t="shared" si="36"/>
        <v>0</v>
      </c>
      <c r="U96" s="190">
        <f t="shared" si="36"/>
        <v>0</v>
      </c>
      <c r="V96" s="191">
        <f t="shared" si="36"/>
        <v>0</v>
      </c>
      <c r="W96" s="190">
        <f t="shared" si="37"/>
        <v>0</v>
      </c>
      <c r="X96" s="191">
        <f t="shared" si="38"/>
        <v>0</v>
      </c>
      <c r="Y96" s="9"/>
      <c r="Z96" s="9"/>
      <c r="AA96" s="9"/>
      <c r="AB96" s="9"/>
    </row>
    <row r="97" spans="2:32" ht="24" customHeight="1">
      <c r="B97" s="108"/>
      <c r="D97" s="10"/>
      <c r="E97" s="11"/>
      <c r="F97" s="1"/>
      <c r="K97" s="189" t="s">
        <v>14</v>
      </c>
      <c r="L97" s="187"/>
      <c r="M97" s="187"/>
      <c r="N97" s="183">
        <f>SUM(N91:N96)</f>
        <v>820014.64999999991</v>
      </c>
      <c r="O97" s="183">
        <f t="shared" ref="O97:P97" si="39">SUM(O91:O96)</f>
        <v>190138.83329999997</v>
      </c>
      <c r="P97" s="188">
        <f t="shared" si="39"/>
        <v>1.0000000000000002</v>
      </c>
      <c r="Q97" s="3"/>
      <c r="R97" s="192">
        <f t="shared" ref="R97:X97" si="40">SUM(R91:R96)</f>
        <v>306.95000000000005</v>
      </c>
      <c r="S97" s="192">
        <f t="shared" si="35"/>
        <v>2671.4925883694405</v>
      </c>
      <c r="T97" s="192">
        <f t="shared" si="40"/>
        <v>177.78749999999999</v>
      </c>
      <c r="U97" s="192">
        <f t="shared" si="40"/>
        <v>36.822500000000005</v>
      </c>
      <c r="V97" s="193">
        <f t="shared" si="40"/>
        <v>80.776315789473671</v>
      </c>
      <c r="W97" s="192">
        <f t="shared" si="37"/>
        <v>50.03653507894736</v>
      </c>
      <c r="X97" s="193">
        <f t="shared" si="40"/>
        <v>215.79332894736842</v>
      </c>
      <c r="Y97" s="4"/>
      <c r="Z97" s="9"/>
      <c r="AA97" s="9"/>
      <c r="AB97" s="9"/>
      <c r="AD97" s="3"/>
      <c r="AE97" s="3"/>
      <c r="AF97" s="3"/>
    </row>
    <row r="98" spans="2:32" ht="15.75" customHeight="1">
      <c r="B98" s="5"/>
      <c r="C98" s="5"/>
      <c r="D98" s="10"/>
      <c r="E98" s="11"/>
      <c r="F98" s="1"/>
      <c r="P98" s="1"/>
      <c r="R98" s="9"/>
      <c r="S98" s="9"/>
      <c r="T98" s="9"/>
      <c r="U98" s="9"/>
      <c r="W98" s="9"/>
      <c r="Y98" s="9"/>
      <c r="Z98" s="9"/>
      <c r="AA98" s="9"/>
      <c r="AB98" s="9"/>
    </row>
    <row r="99" spans="2:32" ht="15.75" hidden="1" customHeight="1">
      <c r="B99" s="5"/>
      <c r="C99" s="5"/>
      <c r="D99" s="10"/>
      <c r="E99" s="11"/>
      <c r="F99" s="1"/>
      <c r="U99" s="9"/>
      <c r="W99" s="9"/>
      <c r="Y99" s="9"/>
      <c r="Z99" s="9"/>
      <c r="AA99" s="9"/>
      <c r="AB99" s="9"/>
    </row>
    <row r="100" spans="2:32" ht="15.75" hidden="1" customHeight="1">
      <c r="B100" s="5"/>
      <c r="C100" s="5"/>
      <c r="D100" s="10"/>
      <c r="E100" s="11"/>
      <c r="F100" s="1"/>
      <c r="K100" s="206"/>
      <c r="L100" s="82"/>
      <c r="P100" s="1"/>
      <c r="R100" s="9"/>
      <c r="S100" s="9"/>
      <c r="T100" s="9"/>
      <c r="U100" s="9"/>
      <c r="W100" s="9"/>
      <c r="Y100" s="9"/>
      <c r="Z100" s="9"/>
      <c r="AA100" s="9"/>
      <c r="AB100" s="9"/>
    </row>
    <row r="101" spans="2:32" ht="15.75" hidden="1" customHeight="1">
      <c r="B101" s="5"/>
      <c r="C101" s="5"/>
      <c r="D101" s="10"/>
      <c r="E101" s="11"/>
      <c r="F101" s="1"/>
      <c r="K101" s="207" t="s">
        <v>182</v>
      </c>
      <c r="L101" s="83"/>
      <c r="P101" s="1"/>
      <c r="R101" s="9"/>
      <c r="S101" s="9"/>
      <c r="T101" s="9"/>
      <c r="U101" s="9"/>
      <c r="W101" s="9"/>
      <c r="Y101" s="9"/>
      <c r="Z101" s="9"/>
      <c r="AA101" s="9"/>
      <c r="AB101" s="9"/>
    </row>
    <row r="102" spans="2:32" ht="15.75" hidden="1" customHeight="1">
      <c r="D102" s="16"/>
      <c r="E102" s="18"/>
      <c r="F102" s="17"/>
      <c r="G102" s="19"/>
      <c r="H102" s="19"/>
      <c r="I102" s="19"/>
      <c r="J102" s="17"/>
      <c r="K102" s="194"/>
      <c r="L102" s="195"/>
      <c r="M102" s="17"/>
      <c r="N102" s="19"/>
      <c r="O102" s="19"/>
      <c r="P102" s="17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</row>
    <row r="103" spans="2:32" ht="15.75" hidden="1" customHeight="1">
      <c r="D103" s="16"/>
      <c r="E103" s="18"/>
      <c r="F103" s="17"/>
      <c r="G103" s="19"/>
      <c r="H103" s="19"/>
      <c r="I103" s="19"/>
      <c r="J103" s="17"/>
      <c r="K103" s="196" t="s">
        <v>13</v>
      </c>
      <c r="L103" s="197"/>
      <c r="M103" s="17"/>
      <c r="N103" s="19"/>
      <c r="O103" s="19"/>
      <c r="P103" s="17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</row>
    <row r="104" spans="2:32" ht="15.75" hidden="1" customHeight="1">
      <c r="D104" s="16"/>
      <c r="E104" s="18"/>
      <c r="F104" s="17"/>
      <c r="G104" s="19"/>
      <c r="H104" s="19"/>
      <c r="I104" s="19"/>
      <c r="J104" s="17"/>
      <c r="K104" s="198" t="s">
        <v>27</v>
      </c>
      <c r="L104" s="199"/>
      <c r="M104" s="17"/>
      <c r="N104" s="19"/>
      <c r="O104" s="19"/>
      <c r="P104" s="17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</row>
    <row r="105" spans="2:32" ht="15.75" hidden="1" customHeight="1">
      <c r="D105" s="16"/>
      <c r="E105" s="18"/>
      <c r="F105" s="17"/>
      <c r="G105" s="19"/>
      <c r="H105" s="19"/>
      <c r="I105" s="19"/>
      <c r="J105" s="17"/>
      <c r="K105" s="198" t="s">
        <v>24</v>
      </c>
      <c r="L105" s="199"/>
      <c r="M105" s="17"/>
      <c r="N105" s="19"/>
      <c r="O105" s="19"/>
      <c r="P105" s="17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</row>
    <row r="106" spans="2:32" ht="15.75" hidden="1" customHeight="1">
      <c r="D106" s="16"/>
      <c r="E106" s="18"/>
      <c r="F106" s="17"/>
      <c r="G106" s="19"/>
      <c r="H106" s="19"/>
      <c r="I106" s="19"/>
      <c r="J106" s="17"/>
      <c r="K106" s="198" t="s">
        <v>140</v>
      </c>
      <c r="L106" s="199"/>
      <c r="M106" s="17"/>
      <c r="N106" s="19"/>
      <c r="O106" s="19"/>
      <c r="P106" s="17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2:32" ht="15.75" hidden="1" customHeight="1">
      <c r="D107" s="16"/>
      <c r="E107" s="18"/>
      <c r="F107" s="17"/>
      <c r="G107" s="19"/>
      <c r="H107" s="19"/>
      <c r="I107" s="19"/>
      <c r="J107" s="17"/>
      <c r="K107" s="198" t="s">
        <v>40</v>
      </c>
      <c r="L107" s="199"/>
      <c r="M107" s="17"/>
      <c r="N107" s="19"/>
      <c r="O107" s="19"/>
      <c r="P107" s="1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</row>
    <row r="108" spans="2:32" ht="15.75" hidden="1" customHeight="1">
      <c r="D108" s="16"/>
      <c r="E108" s="18"/>
      <c r="F108" s="17"/>
      <c r="G108" s="19"/>
      <c r="H108" s="19"/>
      <c r="I108" s="19"/>
      <c r="J108" s="17"/>
      <c r="K108" s="198"/>
      <c r="L108" s="199"/>
      <c r="M108" s="17"/>
      <c r="N108" s="19"/>
      <c r="O108" s="19"/>
      <c r="P108" s="17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</row>
    <row r="109" spans="2:32" ht="15.75" hidden="1" customHeight="1">
      <c r="B109" s="5"/>
      <c r="C109" s="5"/>
      <c r="D109" s="10"/>
      <c r="E109" s="11"/>
      <c r="F109" s="1"/>
      <c r="P109" s="1"/>
      <c r="R109" s="9"/>
      <c r="S109" s="9"/>
      <c r="T109" s="9"/>
      <c r="U109" s="9"/>
      <c r="W109" s="9"/>
      <c r="Y109" s="9"/>
      <c r="Z109" s="9"/>
      <c r="AA109" s="9"/>
      <c r="AB109" s="9"/>
      <c r="AC109" s="9"/>
    </row>
    <row r="110" spans="2:32" ht="15.75" customHeight="1">
      <c r="B110" s="5"/>
      <c r="C110" s="5"/>
      <c r="D110" s="10"/>
      <c r="E110" s="11"/>
      <c r="F110" s="1"/>
      <c r="U110" s="9"/>
      <c r="W110" s="9"/>
      <c r="Y110" s="9"/>
      <c r="Z110" s="9"/>
      <c r="AA110" s="9"/>
      <c r="AB110" s="9"/>
    </row>
    <row r="111" spans="2:32" ht="15.75" customHeight="1">
      <c r="B111" s="5"/>
      <c r="C111" s="5"/>
      <c r="D111" s="10"/>
      <c r="E111" s="11"/>
      <c r="F111" s="1"/>
      <c r="U111" s="9"/>
      <c r="W111" s="9"/>
      <c r="Y111" s="9"/>
      <c r="Z111" s="9"/>
      <c r="AA111" s="9"/>
      <c r="AB111" s="9"/>
    </row>
    <row r="112" spans="2:32" ht="15.75" customHeight="1">
      <c r="B112" s="5"/>
      <c r="C112" s="5"/>
      <c r="D112" s="10"/>
      <c r="E112" s="11"/>
      <c r="F112" s="1"/>
      <c r="U112" s="9"/>
      <c r="W112" s="9"/>
      <c r="Y112" s="9"/>
      <c r="Z112" s="9"/>
      <c r="AA112" s="9"/>
      <c r="AB112" s="9"/>
    </row>
    <row r="113" spans="2:28" ht="15.75" customHeight="1">
      <c r="B113" s="136"/>
      <c r="C113" s="136"/>
      <c r="D113" s="137"/>
      <c r="E113" s="138"/>
      <c r="F113" s="122"/>
      <c r="G113" s="120"/>
      <c r="H113" s="120"/>
      <c r="I113" s="120"/>
      <c r="J113" s="103"/>
      <c r="K113" s="103"/>
      <c r="L113" s="103"/>
      <c r="M113" s="103"/>
      <c r="N113" s="120"/>
      <c r="O113" s="120"/>
      <c r="P113" s="120"/>
      <c r="Q113" s="120"/>
      <c r="R113" s="120"/>
      <c r="S113" s="120"/>
      <c r="T113" s="120"/>
      <c r="U113" s="139"/>
      <c r="V113" s="120"/>
      <c r="W113" s="139"/>
      <c r="X113" s="120"/>
      <c r="Y113" s="139"/>
      <c r="Z113" s="139"/>
      <c r="AA113" s="139"/>
      <c r="AB113" s="139"/>
    </row>
    <row r="114" spans="2:28" ht="15.75" customHeight="1">
      <c r="B114" s="5"/>
      <c r="C114" s="5"/>
      <c r="D114" s="10"/>
      <c r="E114" s="11"/>
      <c r="F114" s="1"/>
      <c r="U114" s="9"/>
      <c r="W114" s="9"/>
      <c r="Y114" s="9"/>
      <c r="Z114" s="9"/>
      <c r="AA114" s="9"/>
      <c r="AB114" s="9"/>
    </row>
    <row r="115" spans="2:28" ht="15.75" customHeight="1">
      <c r="B115" s="59" t="s">
        <v>0</v>
      </c>
      <c r="C115" s="143" t="s">
        <v>177</v>
      </c>
      <c r="D115" s="67"/>
      <c r="E115" s="11"/>
      <c r="F115" s="1"/>
      <c r="U115" s="9"/>
      <c r="W115" s="9"/>
      <c r="Y115" s="9"/>
      <c r="Z115" s="9"/>
      <c r="AA115" s="9"/>
      <c r="AB115" s="9"/>
    </row>
    <row r="116" spans="2:28" ht="15.75" customHeight="1">
      <c r="B116" s="5" t="s">
        <v>160</v>
      </c>
      <c r="C116" s="5"/>
      <c r="D116" s="10"/>
      <c r="E116" s="11"/>
      <c r="F116" s="1"/>
      <c r="P116" s="1"/>
      <c r="R116" s="9"/>
      <c r="S116" s="9"/>
      <c r="T116" s="9"/>
      <c r="U116" s="9"/>
      <c r="W116" s="9"/>
      <c r="Y116" s="9"/>
      <c r="Z116" s="9"/>
      <c r="AA116" s="9"/>
      <c r="AB116" s="9"/>
    </row>
    <row r="117" spans="2:28" ht="15.75" customHeight="1">
      <c r="B117" s="5"/>
      <c r="C117" s="5"/>
      <c r="D117" s="10"/>
      <c r="E117" s="11"/>
      <c r="F117" s="1"/>
      <c r="P117" s="1"/>
      <c r="R117" s="9"/>
      <c r="S117" s="9"/>
      <c r="T117" s="9"/>
      <c r="U117" s="9"/>
      <c r="W117" s="9"/>
      <c r="Y117" s="9"/>
      <c r="Z117" s="9"/>
      <c r="AA117" s="9"/>
      <c r="AB117" s="9"/>
    </row>
    <row r="118" spans="2:28" ht="15.75" customHeight="1">
      <c r="B118" s="109"/>
      <c r="C118" s="109"/>
      <c r="D118" s="110"/>
      <c r="E118" s="11"/>
      <c r="F118" s="126" t="s">
        <v>70</v>
      </c>
      <c r="G118" s="111"/>
      <c r="H118" s="67"/>
      <c r="I118" s="42"/>
      <c r="J118"/>
      <c r="K118"/>
      <c r="L118"/>
      <c r="M118"/>
      <c r="P118" s="109"/>
      <c r="R118" s="9"/>
      <c r="S118" s="9"/>
      <c r="T118" s="9"/>
      <c r="U118" s="9"/>
      <c r="W118" s="9"/>
      <c r="Y118" s="9"/>
      <c r="Z118" s="9"/>
      <c r="AA118" s="9"/>
      <c r="AB118" s="9"/>
    </row>
    <row r="119" spans="2:28" ht="15.75" customHeight="1">
      <c r="B119" s="109"/>
      <c r="C119" s="109"/>
      <c r="D119" s="110"/>
      <c r="E119" s="11"/>
      <c r="F119" s="26" t="s">
        <v>158</v>
      </c>
      <c r="J119"/>
      <c r="K119"/>
      <c r="L119"/>
      <c r="M119"/>
      <c r="P119" s="109"/>
      <c r="R119" s="9"/>
      <c r="S119" s="9"/>
      <c r="T119" s="9"/>
      <c r="U119" s="9"/>
      <c r="W119" s="9"/>
      <c r="Y119" s="9"/>
      <c r="Z119" s="9"/>
      <c r="AA119" s="9"/>
      <c r="AB119" s="9"/>
    </row>
    <row r="120" spans="2:28" ht="15.75" customHeight="1">
      <c r="B120" s="5"/>
      <c r="C120" s="5"/>
      <c r="D120" s="10"/>
      <c r="E120" s="11"/>
      <c r="F120" s="1"/>
      <c r="P120" s="1"/>
      <c r="R120" s="9"/>
      <c r="S120" s="9"/>
      <c r="T120" s="9"/>
      <c r="U120" s="9"/>
      <c r="W120" s="9"/>
      <c r="Y120" s="9"/>
      <c r="Z120" s="9"/>
      <c r="AA120" s="9"/>
      <c r="AB120" s="9"/>
    </row>
    <row r="121" spans="2:28" ht="15.75" customHeight="1">
      <c r="B121" s="5"/>
      <c r="C121" s="5"/>
      <c r="D121" s="10"/>
      <c r="E121" s="11"/>
      <c r="F121" s="1"/>
      <c r="J121" s="113" t="s">
        <v>71</v>
      </c>
      <c r="K121" s="60"/>
      <c r="L121" s="114"/>
      <c r="M121"/>
      <c r="P121" s="1"/>
      <c r="R121" s="9"/>
      <c r="S121" s="9"/>
      <c r="T121" s="9"/>
      <c r="U121" s="9"/>
      <c r="W121" s="9"/>
      <c r="Y121" s="9"/>
      <c r="Z121" s="9"/>
      <c r="AA121" s="9"/>
      <c r="AB121" s="9"/>
    </row>
    <row r="122" spans="2:28" ht="15.75" customHeight="1">
      <c r="B122" s="5"/>
      <c r="C122" s="5"/>
      <c r="D122" s="10"/>
      <c r="E122" s="11"/>
      <c r="F122" s="1"/>
      <c r="J122" s="125" t="s">
        <v>159</v>
      </c>
      <c r="M122"/>
      <c r="P122" s="1"/>
      <c r="R122" s="9"/>
      <c r="S122" s="9"/>
      <c r="T122" s="9"/>
      <c r="U122" s="9"/>
      <c r="W122" s="9"/>
      <c r="Y122" s="9"/>
      <c r="Z122" s="9"/>
      <c r="AA122" s="9"/>
      <c r="AB122" s="9"/>
    </row>
    <row r="123" spans="2:28" ht="15.75" customHeight="1">
      <c r="B123" s="136"/>
      <c r="C123" s="136"/>
      <c r="D123" s="137"/>
      <c r="E123" s="138"/>
      <c r="F123" s="122"/>
      <c r="G123" s="120"/>
      <c r="H123" s="120"/>
      <c r="I123" s="120"/>
      <c r="J123" s="103"/>
      <c r="K123" s="103"/>
      <c r="L123" s="103"/>
      <c r="M123" s="103"/>
      <c r="N123" s="120"/>
      <c r="O123" s="120"/>
      <c r="P123" s="120"/>
      <c r="Q123" s="120"/>
      <c r="R123" s="120"/>
      <c r="S123" s="120"/>
      <c r="T123" s="120"/>
      <c r="U123" s="139"/>
      <c r="V123" s="120"/>
      <c r="W123" s="139"/>
      <c r="X123" s="120"/>
      <c r="Y123" s="139"/>
      <c r="Z123" s="139"/>
      <c r="AA123" s="139"/>
      <c r="AB123" s="139"/>
    </row>
    <row r="124" spans="2:28" ht="15.75" customHeight="1">
      <c r="B124" s="5"/>
      <c r="C124" s="5"/>
      <c r="D124" s="10"/>
      <c r="E124" s="11"/>
      <c r="F124" s="1"/>
      <c r="P124" s="1"/>
      <c r="R124" s="9"/>
      <c r="S124" s="9"/>
      <c r="T124" s="9"/>
      <c r="U124" s="9"/>
      <c r="W124" s="9"/>
      <c r="Y124" s="9"/>
      <c r="Z124" s="9"/>
      <c r="AA124" s="9"/>
      <c r="AB124" s="9"/>
    </row>
    <row r="125" spans="2:28" ht="15.75" customHeight="1">
      <c r="B125" s="68" t="s">
        <v>67</v>
      </c>
      <c r="C125" s="29" t="s">
        <v>68</v>
      </c>
      <c r="D125" s="10"/>
      <c r="E125" s="11"/>
      <c r="F125" s="1"/>
      <c r="P125" s="1"/>
      <c r="R125" s="9"/>
      <c r="S125" s="9"/>
      <c r="T125" s="9"/>
      <c r="U125" s="9"/>
      <c r="W125" s="9"/>
      <c r="Y125" s="9"/>
      <c r="Z125" s="9"/>
      <c r="AA125" s="9"/>
      <c r="AB125" s="9"/>
    </row>
    <row r="126" spans="2:28" ht="15.75" customHeight="1">
      <c r="B126" s="109" t="s">
        <v>151</v>
      </c>
      <c r="C126" s="109"/>
      <c r="D126" s="110"/>
      <c r="E126" s="11"/>
      <c r="F126" s="109"/>
      <c r="J126"/>
      <c r="K126"/>
      <c r="L126"/>
      <c r="M126"/>
      <c r="P126" s="109"/>
      <c r="R126" s="9"/>
      <c r="S126" s="9"/>
      <c r="T126" s="9"/>
      <c r="U126" s="9"/>
      <c r="W126" s="9"/>
      <c r="Y126" s="9"/>
      <c r="Z126" s="9"/>
      <c r="AA126" s="9"/>
      <c r="AB126" s="9"/>
    </row>
    <row r="127" spans="2:28" ht="15.75" customHeight="1">
      <c r="B127" s="109"/>
      <c r="C127" s="109" t="s">
        <v>150</v>
      </c>
      <c r="D127" s="110"/>
      <c r="E127" s="11"/>
      <c r="F127" s="109"/>
      <c r="J127"/>
      <c r="K127"/>
      <c r="L127"/>
      <c r="M127"/>
      <c r="P127" s="109"/>
      <c r="R127" s="9"/>
      <c r="S127" s="9"/>
      <c r="T127" s="9"/>
      <c r="U127" s="9"/>
      <c r="W127" s="9"/>
      <c r="Y127" s="9"/>
      <c r="Z127" s="9"/>
      <c r="AA127" s="9"/>
      <c r="AB127" s="9"/>
    </row>
    <row r="128" spans="2:28" ht="15.75" customHeight="1">
      <c r="B128" s="109"/>
      <c r="C128" s="109"/>
      <c r="D128" s="110"/>
      <c r="E128" s="11"/>
      <c r="F128" s="109"/>
      <c r="J128"/>
      <c r="K128"/>
      <c r="L128"/>
      <c r="M128"/>
      <c r="P128" s="109"/>
      <c r="R128" s="9"/>
      <c r="S128" s="9"/>
      <c r="T128" s="9"/>
      <c r="U128" s="9"/>
      <c r="W128" s="9"/>
      <c r="Y128" s="9"/>
      <c r="Z128" s="9"/>
      <c r="AA128" s="9"/>
      <c r="AB128" s="9"/>
    </row>
    <row r="129" spans="2:28" ht="15.75" customHeight="1">
      <c r="B129" s="109"/>
      <c r="C129" s="109"/>
      <c r="D129" s="107"/>
      <c r="E129" s="80" t="s">
        <v>69</v>
      </c>
      <c r="F129" s="25"/>
      <c r="J129"/>
      <c r="K129"/>
      <c r="L129"/>
      <c r="M129"/>
      <c r="P129" s="109"/>
      <c r="R129" s="9"/>
      <c r="S129" s="9"/>
      <c r="T129" s="9"/>
      <c r="U129" s="9"/>
      <c r="W129" s="9"/>
      <c r="Y129" s="9"/>
      <c r="Z129" s="9"/>
      <c r="AA129" s="9"/>
      <c r="AB129" s="9"/>
    </row>
    <row r="130" spans="2:28" ht="15.75" customHeight="1">
      <c r="B130" s="109"/>
      <c r="C130" s="109"/>
      <c r="D130" s="110" t="s">
        <v>163</v>
      </c>
      <c r="E130" s="11"/>
      <c r="F130" s="109"/>
      <c r="J130"/>
      <c r="K130"/>
      <c r="L130"/>
      <c r="M130"/>
      <c r="P130" s="109"/>
      <c r="R130" s="9"/>
      <c r="S130" s="9"/>
      <c r="T130" s="9"/>
      <c r="U130" s="9"/>
      <c r="W130" s="9"/>
      <c r="Y130" s="9"/>
      <c r="Z130" s="9"/>
      <c r="AA130" s="9"/>
      <c r="AB130" s="9"/>
    </row>
    <row r="131" spans="2:28" ht="15.75" customHeight="1">
      <c r="B131" s="109"/>
      <c r="C131" s="109"/>
      <c r="D131" s="110"/>
      <c r="E131" s="11" t="s">
        <v>164</v>
      </c>
      <c r="F131" s="109"/>
      <c r="J131"/>
      <c r="K131"/>
      <c r="L131"/>
      <c r="M131"/>
      <c r="P131" s="109"/>
      <c r="R131" s="9"/>
      <c r="S131" s="9"/>
      <c r="T131" s="9"/>
      <c r="U131" s="9"/>
      <c r="W131" s="9"/>
      <c r="Y131" s="9"/>
      <c r="Z131" s="9"/>
      <c r="AA131" s="9"/>
      <c r="AB131" s="9"/>
    </row>
    <row r="132" spans="2:28" ht="15.75" customHeight="1">
      <c r="B132" s="109"/>
      <c r="C132" s="109"/>
      <c r="D132" s="110"/>
      <c r="E132" s="11"/>
      <c r="F132" s="109" t="s">
        <v>149</v>
      </c>
      <c r="J132"/>
      <c r="K132"/>
      <c r="L132"/>
      <c r="M132"/>
      <c r="P132" s="109"/>
      <c r="R132" s="9"/>
      <c r="S132" s="9"/>
      <c r="T132" s="9"/>
      <c r="U132" s="9"/>
      <c r="W132" s="9"/>
      <c r="Y132" s="9"/>
      <c r="Z132" s="9"/>
      <c r="AA132" s="9"/>
      <c r="AB132" s="9"/>
    </row>
    <row r="133" spans="2:28" ht="15.75" customHeight="1">
      <c r="B133" s="109"/>
      <c r="C133" s="109"/>
      <c r="D133" s="110"/>
      <c r="E133" s="11"/>
      <c r="F133" s="109"/>
      <c r="J133"/>
      <c r="K133"/>
      <c r="L133"/>
      <c r="M133"/>
      <c r="P133" s="109"/>
      <c r="R133" s="9"/>
      <c r="S133" s="9"/>
      <c r="T133" s="9"/>
      <c r="U133" s="9"/>
      <c r="W133" s="9"/>
      <c r="Y133" s="9"/>
      <c r="Z133" s="9"/>
      <c r="AA133" s="9"/>
      <c r="AB133" s="9"/>
    </row>
    <row r="134" spans="2:28" ht="15.75" customHeight="1">
      <c r="B134" s="109"/>
      <c r="C134" s="109"/>
      <c r="D134" s="110"/>
      <c r="E134" s="11"/>
      <c r="F134" s="109"/>
      <c r="G134" s="28"/>
      <c r="H134" s="27"/>
      <c r="I134" s="27" t="s">
        <v>63</v>
      </c>
      <c r="J134" s="31"/>
      <c r="K134" s="31"/>
      <c r="L134" s="81"/>
      <c r="M134"/>
      <c r="P134" s="109"/>
      <c r="R134" s="9"/>
      <c r="S134" s="9"/>
      <c r="T134" s="9"/>
      <c r="U134" s="9"/>
      <c r="W134" s="9"/>
      <c r="Y134" s="9"/>
      <c r="Z134" s="9"/>
      <c r="AA134" s="9"/>
      <c r="AB134" s="9"/>
    </row>
    <row r="135" spans="2:28" ht="15.75" customHeight="1">
      <c r="B135" s="109"/>
      <c r="C135" s="109"/>
      <c r="D135" s="110"/>
      <c r="E135" s="11"/>
      <c r="F135" s="109"/>
      <c r="G135" s="26" t="s">
        <v>152</v>
      </c>
      <c r="J135"/>
      <c r="K135"/>
      <c r="L135"/>
      <c r="M135"/>
      <c r="P135" s="109"/>
      <c r="R135" s="9"/>
      <c r="S135" s="9"/>
      <c r="T135" s="9"/>
      <c r="U135" s="9"/>
      <c r="W135" s="9"/>
      <c r="Y135" s="9"/>
      <c r="Z135" s="9"/>
      <c r="AA135" s="9"/>
      <c r="AB135" s="9"/>
    </row>
    <row r="136" spans="2:28" ht="15.75" customHeight="1">
      <c r="B136" s="109"/>
      <c r="C136" s="109"/>
      <c r="D136" s="110"/>
      <c r="E136" s="11"/>
      <c r="F136" s="109"/>
      <c r="H136" s="26" t="s">
        <v>153</v>
      </c>
      <c r="J136"/>
      <c r="K136"/>
      <c r="L136"/>
      <c r="M136"/>
      <c r="P136" s="109"/>
      <c r="R136" s="9"/>
      <c r="S136" s="9"/>
      <c r="T136" s="9"/>
      <c r="U136" s="9"/>
      <c r="W136" s="9"/>
      <c r="Y136" s="9"/>
      <c r="Z136" s="9"/>
      <c r="AA136" s="9"/>
      <c r="AB136" s="9"/>
    </row>
    <row r="137" spans="2:28" ht="15.75" customHeight="1">
      <c r="B137" s="109"/>
      <c r="C137" s="109"/>
      <c r="D137" s="110"/>
      <c r="E137" s="11"/>
      <c r="F137" s="109"/>
      <c r="I137" s="26" t="s">
        <v>180</v>
      </c>
      <c r="J137"/>
      <c r="K137"/>
      <c r="L137"/>
      <c r="M137"/>
      <c r="P137" s="109"/>
      <c r="R137" s="9"/>
      <c r="S137" s="9"/>
      <c r="T137" s="9"/>
      <c r="U137" s="9"/>
      <c r="W137" s="9"/>
      <c r="Y137" s="9"/>
      <c r="Z137" s="9"/>
      <c r="AA137" s="9"/>
      <c r="AB137" s="9"/>
    </row>
    <row r="138" spans="2:28" ht="15.75" customHeight="1">
      <c r="B138" s="109"/>
      <c r="C138" s="109"/>
      <c r="D138" s="110"/>
      <c r="E138" s="11"/>
      <c r="F138" s="109"/>
      <c r="J138" s="26" t="s">
        <v>154</v>
      </c>
      <c r="K138"/>
      <c r="L138"/>
      <c r="M138"/>
      <c r="P138" s="109"/>
      <c r="R138" s="9"/>
      <c r="S138" s="9"/>
      <c r="T138" s="9"/>
      <c r="U138" s="9"/>
      <c r="W138" s="9"/>
      <c r="Y138" s="9"/>
      <c r="Z138" s="9"/>
      <c r="AA138" s="9"/>
      <c r="AB138" s="9"/>
    </row>
    <row r="139" spans="2:28" ht="15.75" customHeight="1">
      <c r="B139" s="109"/>
      <c r="C139" s="109"/>
      <c r="D139" s="110"/>
      <c r="E139" s="11"/>
      <c r="F139" s="109"/>
      <c r="J139"/>
      <c r="K139" s="26" t="s">
        <v>187</v>
      </c>
      <c r="L139"/>
      <c r="M139"/>
      <c r="P139" s="109"/>
      <c r="R139" s="9"/>
      <c r="S139" s="9"/>
      <c r="T139" s="9"/>
      <c r="U139" s="9"/>
      <c r="W139" s="9"/>
      <c r="Y139" s="9"/>
      <c r="Z139" s="9"/>
      <c r="AA139" s="9"/>
      <c r="AB139" s="9"/>
    </row>
    <row r="140" spans="2:28" ht="15.75" customHeight="1">
      <c r="B140" s="109"/>
      <c r="C140" s="109"/>
      <c r="D140" s="110"/>
      <c r="E140" s="11"/>
      <c r="F140" s="109"/>
      <c r="J140"/>
      <c r="K140"/>
      <c r="L140" s="26" t="s">
        <v>155</v>
      </c>
      <c r="M140"/>
      <c r="P140" s="109"/>
      <c r="R140" s="9"/>
      <c r="S140" s="9"/>
      <c r="T140" s="9"/>
      <c r="U140" s="9"/>
      <c r="W140" s="9"/>
      <c r="Y140" s="9"/>
      <c r="Z140" s="9"/>
      <c r="AA140" s="9"/>
      <c r="AB140" s="9"/>
    </row>
    <row r="141" spans="2:28" ht="15.75" customHeight="1">
      <c r="B141" s="109"/>
      <c r="C141" s="109"/>
      <c r="D141" s="110"/>
      <c r="E141" s="11"/>
      <c r="F141" s="109"/>
      <c r="J141"/>
      <c r="K141"/>
      <c r="L141"/>
      <c r="M141"/>
      <c r="P141" s="109"/>
      <c r="R141" s="9"/>
      <c r="S141" s="9"/>
      <c r="T141" s="9"/>
      <c r="U141" s="9"/>
      <c r="W141" s="9"/>
      <c r="Y141" s="9"/>
      <c r="Z141" s="9"/>
      <c r="AA141" s="9"/>
      <c r="AB141" s="9"/>
    </row>
    <row r="142" spans="2:28" ht="15.75" customHeight="1">
      <c r="B142" s="109"/>
      <c r="C142" s="109"/>
      <c r="D142" s="110"/>
      <c r="E142" s="11"/>
      <c r="F142" s="109"/>
      <c r="J142"/>
      <c r="K142"/>
      <c r="L142"/>
      <c r="M142" s="115" t="s">
        <v>129</v>
      </c>
      <c r="P142" s="109"/>
      <c r="R142" s="9"/>
      <c r="S142" s="9"/>
      <c r="T142" s="9"/>
      <c r="U142" s="9"/>
      <c r="W142" s="9"/>
      <c r="Y142" s="9"/>
      <c r="Z142" s="9"/>
      <c r="AA142" s="9"/>
      <c r="AB142" s="9"/>
    </row>
    <row r="143" spans="2:28" ht="15.75" customHeight="1">
      <c r="B143" s="109"/>
      <c r="C143" s="109"/>
      <c r="D143" s="110"/>
      <c r="E143" s="11"/>
      <c r="F143" s="109"/>
      <c r="J143"/>
      <c r="K143"/>
      <c r="L143"/>
      <c r="M143" s="26" t="s">
        <v>156</v>
      </c>
      <c r="P143" s="109"/>
      <c r="R143" s="9"/>
      <c r="S143" s="9"/>
      <c r="T143" s="9"/>
      <c r="U143" s="9"/>
      <c r="W143" s="9"/>
      <c r="Y143" s="9"/>
      <c r="Z143" s="9"/>
      <c r="AA143" s="9"/>
      <c r="AB143" s="9"/>
    </row>
    <row r="144" spans="2:28" ht="15.75" customHeight="1">
      <c r="B144" s="109"/>
      <c r="C144" s="109"/>
      <c r="D144" s="110"/>
      <c r="E144" s="11"/>
      <c r="F144" s="109"/>
      <c r="J144"/>
      <c r="K144"/>
      <c r="L144"/>
      <c r="M144"/>
      <c r="P144" s="109"/>
      <c r="R144" s="9"/>
      <c r="S144" s="9"/>
      <c r="T144" s="9"/>
      <c r="U144" s="9"/>
      <c r="W144" s="9"/>
      <c r="Y144" s="9"/>
      <c r="Z144" s="9"/>
      <c r="AA144" s="9"/>
      <c r="AB144" s="9"/>
    </row>
    <row r="145" spans="2:28" ht="15.75" customHeight="1">
      <c r="B145" s="109"/>
      <c r="C145" s="109"/>
      <c r="D145" s="110"/>
      <c r="E145" s="11"/>
      <c r="F145" s="109"/>
      <c r="J145"/>
      <c r="K145"/>
      <c r="L145"/>
      <c r="M145"/>
      <c r="N145" s="28"/>
      <c r="O145" s="31" t="s">
        <v>110</v>
      </c>
      <c r="P145" s="25"/>
      <c r="R145" s="9"/>
      <c r="S145" s="9"/>
      <c r="T145" s="9"/>
      <c r="U145" s="9"/>
      <c r="W145" s="9"/>
      <c r="Y145" s="9"/>
      <c r="Z145" s="9"/>
      <c r="AA145" s="9"/>
      <c r="AB145" s="9"/>
    </row>
    <row r="146" spans="2:28" ht="15.75" customHeight="1">
      <c r="B146" s="109"/>
      <c r="C146" s="109"/>
      <c r="D146" s="110"/>
      <c r="E146" s="11"/>
      <c r="F146" s="109"/>
      <c r="J146"/>
      <c r="K146"/>
      <c r="L146"/>
      <c r="M146"/>
      <c r="N146" s="26" t="s">
        <v>157</v>
      </c>
      <c r="P146" s="109"/>
      <c r="R146" s="9"/>
      <c r="S146" s="9"/>
      <c r="T146" s="9"/>
      <c r="U146" s="9"/>
      <c r="W146" s="9"/>
      <c r="Y146" s="9"/>
      <c r="Z146" s="9"/>
      <c r="AA146" s="9"/>
      <c r="AB146" s="9"/>
    </row>
    <row r="147" spans="2:28" ht="15.75" customHeight="1">
      <c r="B147" s="109"/>
      <c r="C147" s="109"/>
      <c r="D147" s="110"/>
      <c r="E147" s="11"/>
      <c r="F147" s="109"/>
      <c r="J147"/>
      <c r="K147"/>
      <c r="L147"/>
      <c r="M147"/>
      <c r="P147" s="109"/>
      <c r="R147" s="9"/>
      <c r="S147" s="9"/>
      <c r="T147" s="9"/>
      <c r="U147" s="9"/>
      <c r="W147" s="9"/>
      <c r="Y147" s="9"/>
      <c r="Z147" s="9"/>
      <c r="AA147" s="9"/>
      <c r="AB147" s="9"/>
    </row>
    <row r="148" spans="2:28" ht="15.75" customHeight="1">
      <c r="B148" s="109"/>
      <c r="C148" s="109"/>
      <c r="D148" s="110"/>
      <c r="E148" s="11"/>
      <c r="F148" s="109"/>
      <c r="J148"/>
      <c r="K148"/>
      <c r="L148"/>
      <c r="M148"/>
      <c r="P148" s="109"/>
      <c r="R148" s="32"/>
      <c r="S148" s="33"/>
      <c r="T148" s="34" t="s">
        <v>111</v>
      </c>
      <c r="U148" s="34"/>
      <c r="V148" s="27"/>
      <c r="W148" s="34"/>
      <c r="X148" s="43"/>
      <c r="Y148" s="9"/>
      <c r="Z148" s="9"/>
      <c r="AA148" s="9"/>
      <c r="AB148" s="9"/>
    </row>
    <row r="149" spans="2:28" ht="15.75" customHeight="1">
      <c r="B149" s="109"/>
      <c r="C149" s="109"/>
      <c r="D149" s="110"/>
      <c r="E149" s="11"/>
      <c r="F149" s="109"/>
      <c r="J149"/>
      <c r="K149"/>
      <c r="L149"/>
      <c r="M149"/>
      <c r="P149" s="109"/>
      <c r="R149" s="9" t="s">
        <v>162</v>
      </c>
      <c r="S149" s="9"/>
      <c r="T149" s="9"/>
      <c r="U149" s="9"/>
      <c r="W149" s="9"/>
      <c r="Y149" s="9"/>
      <c r="Z149" s="9"/>
      <c r="AA149" s="9"/>
      <c r="AB149" s="9"/>
    </row>
    <row r="150" spans="2:28" ht="15.75" customHeight="1">
      <c r="B150" s="109"/>
      <c r="C150" s="109"/>
      <c r="D150" s="110"/>
      <c r="E150" s="11"/>
      <c r="F150" s="109"/>
      <c r="J150"/>
      <c r="K150"/>
      <c r="L150"/>
      <c r="M150"/>
      <c r="P150" s="109"/>
      <c r="R150" s="9"/>
      <c r="S150" s="9"/>
      <c r="T150" s="9"/>
      <c r="U150" s="9"/>
      <c r="W150" s="9"/>
      <c r="Y150" s="9"/>
      <c r="Z150" s="9"/>
      <c r="AA150" s="9"/>
      <c r="AB150" s="9"/>
    </row>
    <row r="151" spans="2:28" ht="15.75" customHeight="1">
      <c r="B151" s="109"/>
      <c r="C151" s="109"/>
      <c r="D151" s="110"/>
      <c r="E151" s="11"/>
      <c r="F151" s="109"/>
      <c r="J151"/>
      <c r="K151"/>
      <c r="L151"/>
      <c r="M151"/>
      <c r="P151" s="109"/>
      <c r="R151" s="9"/>
      <c r="S151" s="9"/>
      <c r="T151" s="9"/>
      <c r="U151" s="9"/>
      <c r="W151" s="9"/>
      <c r="Y151" s="9"/>
      <c r="Z151" s="32"/>
      <c r="AA151" s="34" t="s">
        <v>108</v>
      </c>
      <c r="AB151" s="35"/>
    </row>
    <row r="152" spans="2:28" ht="15.75" customHeight="1">
      <c r="B152" s="109"/>
      <c r="C152" s="109"/>
      <c r="D152" s="110"/>
      <c r="E152" s="11"/>
      <c r="F152" s="109"/>
      <c r="J152"/>
      <c r="K152"/>
      <c r="L152"/>
      <c r="M152"/>
      <c r="P152" s="109"/>
      <c r="R152" s="9"/>
      <c r="S152" s="9"/>
      <c r="T152" s="9"/>
      <c r="U152" s="9"/>
      <c r="W152" s="9"/>
      <c r="Y152" s="9"/>
      <c r="Z152" s="9" t="s">
        <v>165</v>
      </c>
      <c r="AA152" s="9"/>
      <c r="AB152" s="9"/>
    </row>
    <row r="153" spans="2:28" ht="15.75" customHeight="1">
      <c r="B153" s="109"/>
      <c r="C153" s="109"/>
      <c r="D153" s="110"/>
      <c r="E153" s="11"/>
      <c r="F153" s="109"/>
      <c r="J153"/>
      <c r="K153"/>
      <c r="L153"/>
      <c r="M153"/>
      <c r="P153" s="109"/>
      <c r="R153" s="9"/>
      <c r="S153" s="9"/>
      <c r="T153" s="9"/>
      <c r="U153" s="9"/>
      <c r="W153" s="9"/>
      <c r="Y153" s="9"/>
      <c r="Z153" s="9"/>
      <c r="AA153" s="9" t="s">
        <v>161</v>
      </c>
      <c r="AB153" s="9"/>
    </row>
    <row r="154" spans="2:28" ht="15.75" customHeight="1">
      <c r="B154" s="136"/>
      <c r="C154" s="136"/>
      <c r="D154" s="137"/>
      <c r="E154" s="138"/>
      <c r="F154" s="122"/>
      <c r="G154" s="120"/>
      <c r="H154" s="120"/>
      <c r="I154" s="120"/>
      <c r="J154" s="103"/>
      <c r="K154" s="103"/>
      <c r="L154" s="103"/>
      <c r="M154" s="103"/>
      <c r="N154" s="120"/>
      <c r="O154" s="120"/>
      <c r="P154" s="120"/>
      <c r="Q154" s="120"/>
      <c r="R154" s="120"/>
      <c r="S154" s="120"/>
      <c r="T154" s="120"/>
      <c r="U154" s="139"/>
      <c r="V154" s="120"/>
      <c r="W154" s="139"/>
      <c r="X154" s="120"/>
      <c r="Y154" s="139"/>
      <c r="Z154" s="139"/>
      <c r="AA154" s="139"/>
      <c r="AB154" s="139"/>
    </row>
    <row r="155" spans="2:28" ht="15.75" customHeight="1">
      <c r="B155" s="5"/>
      <c r="C155" s="5"/>
      <c r="D155" s="10"/>
      <c r="E155" s="11"/>
      <c r="F155" s="1"/>
      <c r="P155" s="1"/>
      <c r="R155" s="9"/>
      <c r="S155" s="9"/>
      <c r="T155" s="9"/>
      <c r="U155" s="9"/>
      <c r="W155" s="9"/>
      <c r="Y155" s="9"/>
      <c r="Z155" s="9"/>
      <c r="AA155" s="9"/>
      <c r="AB155" s="9"/>
    </row>
    <row r="156" spans="2:28" ht="15.75" customHeight="1">
      <c r="B156" s="5"/>
      <c r="C156" s="5"/>
      <c r="D156" s="10"/>
      <c r="E156" s="11"/>
      <c r="F156" s="1"/>
      <c r="P156" s="1"/>
      <c r="R156" s="9"/>
      <c r="S156" s="9"/>
      <c r="T156" s="9"/>
      <c r="U156" s="9"/>
      <c r="W156" s="9"/>
      <c r="Y156" s="9"/>
      <c r="Z156" s="9"/>
      <c r="AA156" s="9"/>
      <c r="AB156" s="9"/>
    </row>
    <row r="157" spans="2:28" ht="15.75" customHeight="1">
      <c r="B157" s="5"/>
      <c r="C157" s="5"/>
      <c r="D157" s="10"/>
      <c r="E157" s="11"/>
      <c r="F157" s="1"/>
      <c r="P157" s="1"/>
      <c r="R157" s="9"/>
      <c r="S157" s="9"/>
      <c r="T157" s="9"/>
      <c r="U157" s="9"/>
      <c r="W157" s="9"/>
      <c r="Y157" s="9"/>
      <c r="Z157" s="9"/>
      <c r="AA157" s="9"/>
      <c r="AB157" s="9"/>
    </row>
    <row r="158" spans="2:28" ht="15.75" customHeight="1">
      <c r="B158" s="5"/>
      <c r="C158" s="5"/>
      <c r="D158" s="10"/>
      <c r="E158" s="11"/>
      <c r="F158" s="1"/>
      <c r="P158" s="1"/>
      <c r="R158" s="9"/>
      <c r="S158" s="9"/>
      <c r="T158" s="9"/>
      <c r="U158" s="9"/>
      <c r="W158" s="9"/>
      <c r="Y158" s="9"/>
      <c r="Z158" s="9"/>
      <c r="AA158" s="9"/>
      <c r="AB158" s="9"/>
    </row>
    <row r="159" spans="2:28" ht="15.75" customHeight="1">
      <c r="B159" s="5"/>
      <c r="C159" s="5"/>
      <c r="D159" s="10"/>
      <c r="E159" s="11"/>
      <c r="F159" s="1"/>
      <c r="P159" s="1"/>
      <c r="R159" s="9"/>
      <c r="S159" s="9"/>
      <c r="T159" s="9"/>
      <c r="U159" s="9"/>
      <c r="W159" s="9"/>
      <c r="Y159" s="9"/>
      <c r="Z159" s="9"/>
      <c r="AA159" s="9"/>
      <c r="AB159" s="9"/>
    </row>
    <row r="160" spans="2:28" ht="15.75" customHeight="1">
      <c r="B160" s="5"/>
      <c r="C160" s="5"/>
      <c r="D160" s="10"/>
      <c r="E160" s="11"/>
      <c r="F160" s="1"/>
      <c r="P160" s="1"/>
      <c r="R160" s="9"/>
      <c r="S160" s="9"/>
      <c r="T160" s="9"/>
      <c r="U160" s="9"/>
      <c r="W160" s="9"/>
      <c r="Y160" s="9"/>
      <c r="Z160" s="9"/>
      <c r="AA160" s="9"/>
      <c r="AB160" s="9"/>
    </row>
    <row r="161" spans="2:28" ht="15.75" customHeight="1">
      <c r="B161" s="5"/>
      <c r="C161" s="5"/>
      <c r="D161" s="10"/>
      <c r="E161" s="11"/>
      <c r="F161" s="1"/>
      <c r="P161" s="1"/>
      <c r="R161" s="9"/>
      <c r="S161" s="9"/>
      <c r="T161" s="9"/>
      <c r="U161" s="9"/>
      <c r="W161" s="9"/>
      <c r="Y161" s="9"/>
      <c r="Z161" s="9"/>
      <c r="AA161" s="9"/>
      <c r="AB161" s="9"/>
    </row>
    <row r="162" spans="2:28" ht="15.75" customHeight="1">
      <c r="B162" s="5"/>
      <c r="C162" s="5"/>
      <c r="D162" s="10"/>
      <c r="E162" s="11"/>
      <c r="F162" s="1"/>
      <c r="P162" s="1"/>
      <c r="R162" s="9"/>
      <c r="S162" s="9"/>
      <c r="T162" s="9"/>
      <c r="U162" s="9"/>
      <c r="W162" s="9"/>
      <c r="Y162" s="9"/>
      <c r="Z162" s="9"/>
      <c r="AA162" s="9"/>
      <c r="AB162" s="9"/>
    </row>
    <row r="163" spans="2:28" ht="15.75" customHeight="1">
      <c r="B163" s="5"/>
      <c r="C163" s="5"/>
      <c r="D163" s="10"/>
      <c r="E163" s="11"/>
      <c r="F163" s="1"/>
      <c r="P163" s="1"/>
      <c r="R163" s="9"/>
      <c r="S163" s="9"/>
      <c r="T163" s="9"/>
      <c r="U163" s="9"/>
      <c r="W163" s="9"/>
      <c r="Y163" s="9"/>
      <c r="Z163" s="9"/>
      <c r="AA163" s="9"/>
      <c r="AB163" s="9"/>
    </row>
    <row r="164" spans="2:28" ht="15.75" customHeight="1">
      <c r="B164" s="5"/>
      <c r="C164" s="5"/>
      <c r="D164" s="10"/>
      <c r="E164" s="11"/>
      <c r="F164" s="1"/>
      <c r="P164" s="1"/>
      <c r="R164" s="9"/>
      <c r="S164" s="9"/>
      <c r="T164" s="9"/>
      <c r="U164" s="9"/>
      <c r="W164" s="9"/>
      <c r="Y164" s="9"/>
      <c r="Z164" s="9"/>
      <c r="AA164" s="9"/>
      <c r="AB164" s="9"/>
    </row>
    <row r="165" spans="2:28" ht="15.75" customHeight="1">
      <c r="B165" s="5"/>
      <c r="C165" s="5"/>
      <c r="D165" s="10"/>
      <c r="E165" s="11"/>
      <c r="F165" s="1"/>
      <c r="P165" s="1"/>
      <c r="R165" s="9"/>
      <c r="S165" s="9"/>
      <c r="T165" s="9"/>
      <c r="U165" s="9"/>
      <c r="W165" s="9"/>
      <c r="Y165" s="9"/>
      <c r="Z165" s="9"/>
      <c r="AA165" s="9"/>
      <c r="AB165" s="9"/>
    </row>
    <row r="166" spans="2:28" ht="15.75" customHeight="1">
      <c r="B166" s="5"/>
      <c r="C166" s="5"/>
      <c r="D166" s="10"/>
      <c r="E166" s="11"/>
      <c r="F166" s="1"/>
      <c r="P166" s="1"/>
      <c r="R166" s="9"/>
      <c r="S166" s="9"/>
      <c r="T166" s="9"/>
      <c r="U166" s="9"/>
      <c r="W166" s="9"/>
      <c r="Y166" s="9"/>
      <c r="Z166" s="9"/>
      <c r="AA166" s="9"/>
      <c r="AB166" s="9"/>
    </row>
    <row r="167" spans="2:28" ht="15.75" customHeight="1">
      <c r="B167" s="5"/>
      <c r="C167" s="5"/>
      <c r="D167" s="10"/>
      <c r="E167" s="11"/>
      <c r="F167" s="1"/>
      <c r="P167" s="1"/>
      <c r="R167" s="9"/>
      <c r="S167" s="9"/>
      <c r="T167" s="9"/>
      <c r="U167" s="9"/>
      <c r="W167" s="9"/>
      <c r="Y167" s="9"/>
      <c r="Z167" s="9"/>
      <c r="AA167" s="9"/>
      <c r="AB167" s="9"/>
    </row>
    <row r="168" spans="2:28" ht="15.75" customHeight="1">
      <c r="B168" s="5"/>
      <c r="C168" s="5"/>
      <c r="D168" s="10"/>
      <c r="E168" s="11"/>
      <c r="F168" s="1"/>
      <c r="P168" s="1"/>
      <c r="R168" s="9"/>
      <c r="S168" s="9"/>
      <c r="T168" s="9"/>
      <c r="U168" s="9"/>
      <c r="W168" s="9"/>
      <c r="Y168" s="9"/>
      <c r="Z168" s="9"/>
      <c r="AA168" s="9"/>
      <c r="AB168" s="9"/>
    </row>
    <row r="169" spans="2:28" ht="15.75" customHeight="1">
      <c r="B169" s="5"/>
      <c r="C169" s="5"/>
      <c r="D169" s="10"/>
      <c r="E169" s="11"/>
      <c r="F169" s="1"/>
      <c r="P169" s="1"/>
      <c r="R169" s="9"/>
      <c r="S169" s="9"/>
      <c r="T169" s="9"/>
      <c r="U169" s="9"/>
      <c r="W169" s="9"/>
      <c r="Y169" s="9"/>
      <c r="Z169" s="9"/>
      <c r="AA169" s="9"/>
      <c r="AB169" s="9"/>
    </row>
    <row r="170" spans="2:28" ht="15.75" customHeight="1">
      <c r="B170" s="5"/>
      <c r="C170" s="5"/>
      <c r="D170" s="10"/>
      <c r="E170" s="11"/>
      <c r="F170" s="1"/>
      <c r="P170" s="1"/>
      <c r="R170" s="9"/>
      <c r="S170" s="9"/>
      <c r="T170" s="9"/>
      <c r="U170" s="9"/>
      <c r="W170" s="9"/>
      <c r="Y170" s="9"/>
      <c r="Z170" s="9"/>
      <c r="AA170" s="9"/>
      <c r="AB170" s="9"/>
    </row>
    <row r="171" spans="2:28" ht="15.75" customHeight="1">
      <c r="B171" s="5"/>
      <c r="C171" s="5"/>
      <c r="D171" s="10"/>
      <c r="E171" s="11"/>
      <c r="F171" s="1"/>
      <c r="P171" s="1"/>
      <c r="R171" s="9"/>
      <c r="S171" s="9"/>
      <c r="T171" s="9"/>
      <c r="U171" s="9"/>
      <c r="W171" s="9"/>
      <c r="Y171" s="9"/>
      <c r="Z171" s="9"/>
      <c r="AA171" s="9"/>
      <c r="AB171" s="9"/>
    </row>
    <row r="172" spans="2:28" ht="15.75" customHeight="1">
      <c r="B172" s="5"/>
      <c r="C172" s="5"/>
      <c r="D172" s="10"/>
      <c r="E172" s="11"/>
      <c r="F172" s="1"/>
      <c r="P172" s="1"/>
      <c r="R172" s="9"/>
      <c r="S172" s="9"/>
      <c r="T172" s="9"/>
      <c r="U172" s="9"/>
      <c r="W172" s="9"/>
      <c r="Y172" s="9"/>
      <c r="Z172" s="9"/>
      <c r="AA172" s="9"/>
      <c r="AB172" s="9"/>
    </row>
    <row r="173" spans="2:28" ht="15.75" customHeight="1">
      <c r="B173" s="5"/>
      <c r="C173" s="5"/>
      <c r="D173" s="10"/>
      <c r="E173" s="11"/>
      <c r="F173" s="1"/>
      <c r="P173" s="1"/>
      <c r="R173" s="9"/>
      <c r="S173" s="9"/>
      <c r="T173" s="9"/>
      <c r="U173" s="9"/>
      <c r="W173" s="9"/>
      <c r="Y173" s="9"/>
      <c r="Z173" s="9"/>
      <c r="AA173" s="9"/>
      <c r="AB173" s="9"/>
    </row>
    <row r="174" spans="2:28" ht="15.75" customHeight="1">
      <c r="B174" s="5"/>
      <c r="C174" s="5"/>
      <c r="D174" s="10"/>
      <c r="E174" s="11"/>
      <c r="F174" s="1"/>
      <c r="P174" s="1"/>
      <c r="R174" s="9"/>
      <c r="S174" s="9"/>
      <c r="T174" s="9"/>
      <c r="U174" s="9"/>
      <c r="W174" s="9"/>
      <c r="Y174" s="9"/>
      <c r="Z174" s="9"/>
      <c r="AA174" s="9"/>
      <c r="AB174" s="9"/>
    </row>
    <row r="175" spans="2:28" ht="15.75" customHeight="1">
      <c r="B175" s="5"/>
      <c r="C175" s="5"/>
      <c r="D175" s="10"/>
      <c r="E175" s="11"/>
      <c r="F175" s="1"/>
      <c r="P175" s="1"/>
      <c r="R175" s="9"/>
      <c r="S175" s="9"/>
      <c r="T175" s="9"/>
      <c r="U175" s="9"/>
      <c r="W175" s="9"/>
      <c r="Y175" s="9"/>
      <c r="Z175" s="9"/>
      <c r="AA175" s="9"/>
      <c r="AB175" s="9"/>
    </row>
    <row r="176" spans="2:28" ht="15.75" customHeight="1">
      <c r="B176" s="5"/>
      <c r="C176" s="5"/>
      <c r="D176" s="10"/>
      <c r="E176" s="11"/>
      <c r="F176" s="1"/>
      <c r="P176" s="1"/>
      <c r="R176" s="9"/>
      <c r="S176" s="9"/>
      <c r="T176" s="9"/>
      <c r="U176" s="9"/>
      <c r="W176" s="9"/>
      <c r="Y176" s="9"/>
      <c r="Z176" s="9"/>
      <c r="AA176" s="9"/>
      <c r="AB176" s="9"/>
    </row>
    <row r="177" spans="2:28" ht="15.75" customHeight="1">
      <c r="B177" s="5"/>
      <c r="C177" s="5"/>
      <c r="D177" s="10"/>
      <c r="E177" s="11"/>
      <c r="F177" s="1"/>
      <c r="P177" s="1"/>
      <c r="R177" s="9"/>
      <c r="S177" s="9"/>
      <c r="T177" s="9"/>
      <c r="U177" s="9"/>
      <c r="W177" s="9"/>
      <c r="Y177" s="9"/>
      <c r="Z177" s="9"/>
      <c r="AA177" s="9"/>
      <c r="AB177" s="9"/>
    </row>
    <row r="178" spans="2:28" ht="15.75" customHeight="1">
      <c r="B178" s="5"/>
      <c r="C178" s="5"/>
      <c r="D178" s="10"/>
      <c r="E178" s="11"/>
      <c r="F178" s="1"/>
      <c r="P178" s="1"/>
      <c r="R178" s="9"/>
      <c r="S178" s="9"/>
      <c r="T178" s="9"/>
      <c r="U178" s="9"/>
      <c r="W178" s="9"/>
      <c r="Y178" s="9"/>
      <c r="Z178" s="9"/>
      <c r="AA178" s="9"/>
      <c r="AB178" s="9"/>
    </row>
    <row r="179" spans="2:28" ht="15.75" customHeight="1">
      <c r="B179" s="5"/>
      <c r="C179" s="5"/>
      <c r="D179" s="10"/>
      <c r="E179" s="11"/>
      <c r="F179" s="1"/>
      <c r="P179" s="1"/>
      <c r="R179" s="9"/>
      <c r="S179" s="9"/>
      <c r="T179" s="9"/>
      <c r="U179" s="9"/>
      <c r="W179" s="9"/>
      <c r="Y179" s="9"/>
      <c r="Z179" s="9"/>
      <c r="AA179" s="9"/>
      <c r="AB179" s="9"/>
    </row>
    <row r="180" spans="2:28" ht="15.75" customHeight="1">
      <c r="B180" s="5"/>
      <c r="C180" s="5"/>
      <c r="D180" s="10"/>
      <c r="E180" s="11"/>
      <c r="F180" s="1"/>
      <c r="P180" s="1"/>
      <c r="R180" s="9"/>
      <c r="S180" s="9"/>
      <c r="T180" s="9"/>
      <c r="U180" s="9"/>
      <c r="W180" s="9"/>
      <c r="Y180" s="9"/>
      <c r="Z180" s="9"/>
      <c r="AA180" s="9"/>
      <c r="AB180" s="9"/>
    </row>
    <row r="181" spans="2:28" ht="15.75" customHeight="1">
      <c r="B181" s="5"/>
      <c r="C181" s="5"/>
      <c r="D181" s="10"/>
      <c r="E181" s="11"/>
      <c r="F181" s="1"/>
      <c r="P181" s="1"/>
      <c r="R181" s="9"/>
      <c r="S181" s="9"/>
      <c r="T181" s="9"/>
      <c r="U181" s="9"/>
      <c r="W181" s="9"/>
      <c r="Y181" s="9"/>
      <c r="Z181" s="9"/>
      <c r="AA181" s="9"/>
      <c r="AB181" s="9"/>
    </row>
    <row r="182" spans="2:28" ht="15.75" customHeight="1">
      <c r="B182" s="5"/>
      <c r="C182" s="5"/>
      <c r="D182" s="10"/>
      <c r="E182" s="11"/>
      <c r="F182" s="1"/>
      <c r="P182" s="1"/>
      <c r="R182" s="9"/>
      <c r="S182" s="9"/>
      <c r="T182" s="9"/>
      <c r="U182" s="9"/>
      <c r="W182" s="9"/>
      <c r="Y182" s="9"/>
      <c r="Z182" s="9"/>
      <c r="AA182" s="9"/>
      <c r="AB182" s="9"/>
    </row>
    <row r="183" spans="2:28" ht="15.75" customHeight="1">
      <c r="B183" s="5"/>
      <c r="C183" s="5"/>
      <c r="D183" s="10"/>
      <c r="E183" s="11"/>
      <c r="F183" s="1"/>
      <c r="P183" s="1"/>
      <c r="R183" s="9"/>
      <c r="S183" s="9"/>
      <c r="T183" s="9"/>
      <c r="U183" s="9"/>
      <c r="W183" s="9"/>
      <c r="Y183" s="9"/>
      <c r="Z183" s="9"/>
      <c r="AA183" s="9"/>
      <c r="AB183" s="9"/>
    </row>
    <row r="184" spans="2:28" ht="15.75" customHeight="1">
      <c r="B184" s="5"/>
      <c r="C184" s="5"/>
      <c r="D184" s="10"/>
      <c r="E184" s="11"/>
      <c r="F184" s="1"/>
      <c r="P184" s="1"/>
      <c r="R184" s="9"/>
      <c r="S184" s="9"/>
      <c r="T184" s="9"/>
      <c r="U184" s="9"/>
      <c r="W184" s="9"/>
      <c r="Y184" s="9"/>
      <c r="Z184" s="9"/>
      <c r="AA184" s="9"/>
      <c r="AB184" s="9"/>
    </row>
    <row r="185" spans="2:28" ht="15.75" customHeight="1">
      <c r="B185" s="5"/>
      <c r="C185" s="5"/>
      <c r="D185" s="10"/>
      <c r="E185" s="11"/>
      <c r="F185" s="1"/>
      <c r="P185" s="1"/>
      <c r="R185" s="9"/>
      <c r="S185" s="9"/>
      <c r="T185" s="9"/>
      <c r="U185" s="9"/>
      <c r="W185" s="9"/>
      <c r="Y185" s="9"/>
      <c r="Z185" s="9"/>
      <c r="AA185" s="9"/>
      <c r="AB185" s="9"/>
    </row>
    <row r="186" spans="2:28" ht="15.75" customHeight="1">
      <c r="B186" s="5"/>
      <c r="C186" s="5"/>
      <c r="D186" s="10"/>
      <c r="E186" s="11"/>
      <c r="F186" s="1"/>
      <c r="P186" s="1"/>
      <c r="R186" s="9"/>
      <c r="S186" s="9"/>
      <c r="T186" s="9"/>
      <c r="U186" s="9"/>
      <c r="W186" s="9"/>
      <c r="Y186" s="9"/>
      <c r="Z186" s="9"/>
      <c r="AA186" s="9"/>
      <c r="AB186" s="9"/>
    </row>
    <row r="187" spans="2:28" ht="15.75" customHeight="1">
      <c r="B187" s="5"/>
      <c r="C187" s="5"/>
      <c r="D187" s="10"/>
      <c r="E187" s="11"/>
      <c r="F187" s="1"/>
      <c r="P187" s="1"/>
      <c r="R187" s="9"/>
      <c r="S187" s="9"/>
      <c r="T187" s="9"/>
      <c r="U187" s="9"/>
      <c r="W187" s="9"/>
      <c r="Y187" s="9"/>
      <c r="Z187" s="9"/>
      <c r="AA187" s="9"/>
      <c r="AB187" s="9"/>
    </row>
    <row r="188" spans="2:28" ht="15.75" customHeight="1">
      <c r="B188" s="5"/>
      <c r="C188" s="5"/>
      <c r="D188" s="10"/>
      <c r="E188" s="11"/>
      <c r="F188" s="1"/>
      <c r="P188" s="1"/>
      <c r="R188" s="9"/>
      <c r="S188" s="9"/>
      <c r="T188" s="9"/>
      <c r="U188" s="9"/>
      <c r="W188" s="9"/>
      <c r="Y188" s="9"/>
      <c r="Z188" s="9"/>
      <c r="AA188" s="9"/>
      <c r="AB188" s="9"/>
    </row>
    <row r="189" spans="2:28" ht="15.75" customHeight="1">
      <c r="B189" s="5"/>
      <c r="C189" s="5"/>
      <c r="D189" s="10"/>
      <c r="E189" s="11"/>
      <c r="F189" s="1"/>
      <c r="P189" s="1"/>
      <c r="R189" s="9"/>
      <c r="S189" s="9"/>
      <c r="T189" s="9"/>
      <c r="U189" s="9"/>
      <c r="W189" s="9"/>
      <c r="Y189" s="9"/>
      <c r="Z189" s="9"/>
      <c r="AA189" s="9"/>
      <c r="AB189" s="9"/>
    </row>
    <row r="190" spans="2:28" ht="15.75" customHeight="1">
      <c r="B190" s="5"/>
      <c r="C190" s="5"/>
      <c r="D190" s="10"/>
      <c r="E190" s="11"/>
      <c r="F190" s="1"/>
      <c r="P190" s="1"/>
      <c r="R190" s="9"/>
      <c r="S190" s="9"/>
      <c r="T190" s="9"/>
      <c r="U190" s="9"/>
      <c r="W190" s="9"/>
      <c r="Y190" s="9"/>
      <c r="Z190" s="9"/>
      <c r="AA190" s="9"/>
      <c r="AB190" s="9"/>
    </row>
    <row r="191" spans="2:28" ht="15.75" customHeight="1">
      <c r="B191" s="5"/>
      <c r="C191" s="5"/>
      <c r="D191" s="10"/>
      <c r="E191" s="11"/>
      <c r="F191" s="1"/>
      <c r="P191" s="1"/>
      <c r="R191" s="9"/>
      <c r="S191" s="9"/>
      <c r="T191" s="9"/>
      <c r="U191" s="9"/>
      <c r="W191" s="9"/>
      <c r="Y191" s="9"/>
      <c r="Z191" s="9"/>
      <c r="AA191" s="9"/>
      <c r="AB191" s="9"/>
    </row>
    <row r="192" spans="2:28" ht="15.75" customHeight="1">
      <c r="B192" s="5"/>
      <c r="C192" s="5"/>
      <c r="D192" s="10"/>
      <c r="E192" s="11"/>
      <c r="F192" s="1"/>
      <c r="P192" s="1"/>
      <c r="R192" s="9"/>
      <c r="S192" s="9"/>
      <c r="T192" s="9"/>
      <c r="U192" s="9"/>
      <c r="W192" s="9"/>
      <c r="Y192" s="9"/>
      <c r="Z192" s="9"/>
      <c r="AA192" s="9"/>
      <c r="AB192" s="9"/>
    </row>
    <row r="193" spans="2:28" ht="15.75" customHeight="1">
      <c r="B193" s="5"/>
      <c r="C193" s="5"/>
      <c r="D193" s="10"/>
      <c r="E193" s="11"/>
      <c r="F193" s="1"/>
      <c r="P193" s="1"/>
      <c r="R193" s="9"/>
      <c r="S193" s="9"/>
      <c r="T193" s="9"/>
      <c r="U193" s="9"/>
      <c r="W193" s="9"/>
      <c r="Y193" s="9"/>
      <c r="Z193" s="9"/>
      <c r="AA193" s="9"/>
      <c r="AB193" s="9"/>
    </row>
    <row r="194" spans="2:28" ht="15.75" customHeight="1">
      <c r="B194" s="5"/>
      <c r="C194" s="5"/>
      <c r="D194" s="10"/>
      <c r="E194" s="11"/>
      <c r="F194" s="1"/>
      <c r="P194" s="1"/>
      <c r="R194" s="9"/>
      <c r="S194" s="9"/>
      <c r="T194" s="9"/>
      <c r="U194" s="9"/>
      <c r="W194" s="9"/>
      <c r="Y194" s="9"/>
      <c r="Z194" s="9"/>
      <c r="AA194" s="9"/>
      <c r="AB194" s="9"/>
    </row>
    <row r="195" spans="2:28" ht="15.75" customHeight="1">
      <c r="B195" s="5"/>
      <c r="C195" s="5"/>
      <c r="D195" s="10"/>
      <c r="E195" s="11"/>
      <c r="F195" s="1"/>
      <c r="P195" s="1"/>
      <c r="R195" s="9"/>
      <c r="S195" s="9"/>
      <c r="T195" s="9"/>
      <c r="U195" s="9"/>
      <c r="W195" s="9"/>
      <c r="Y195" s="9"/>
      <c r="Z195" s="9"/>
      <c r="AA195" s="9"/>
      <c r="AB195" s="9"/>
    </row>
    <row r="196" spans="2:28" ht="15.75" customHeight="1">
      <c r="B196" s="5"/>
      <c r="C196" s="5"/>
      <c r="D196" s="10"/>
      <c r="E196" s="11"/>
      <c r="F196" s="1"/>
      <c r="P196" s="1"/>
      <c r="R196" s="9"/>
      <c r="S196" s="9"/>
      <c r="T196" s="9"/>
      <c r="U196" s="9"/>
      <c r="W196" s="9"/>
      <c r="Y196" s="9"/>
      <c r="Z196" s="9"/>
      <c r="AA196" s="9"/>
      <c r="AB196" s="9"/>
    </row>
    <row r="197" spans="2:28" ht="15.75" customHeight="1">
      <c r="B197" s="5"/>
      <c r="C197" s="5"/>
      <c r="D197" s="10"/>
      <c r="E197" s="11"/>
      <c r="F197" s="1"/>
      <c r="P197" s="1"/>
      <c r="R197" s="9"/>
      <c r="S197" s="9"/>
      <c r="T197" s="9"/>
      <c r="U197" s="9"/>
      <c r="W197" s="9"/>
      <c r="Y197" s="9"/>
      <c r="Z197" s="9"/>
      <c r="AA197" s="9"/>
      <c r="AB197" s="9"/>
    </row>
    <row r="198" spans="2:28" ht="15.75" customHeight="1">
      <c r="B198" s="5"/>
      <c r="C198" s="5"/>
      <c r="D198" s="10"/>
      <c r="E198" s="11"/>
      <c r="F198" s="1"/>
      <c r="P198" s="1"/>
      <c r="R198" s="9"/>
      <c r="S198" s="9"/>
      <c r="T198" s="9"/>
      <c r="U198" s="9"/>
      <c r="W198" s="9"/>
      <c r="Y198" s="9"/>
      <c r="Z198" s="9"/>
      <c r="AA198" s="9"/>
      <c r="AB198" s="9"/>
    </row>
    <row r="199" spans="2:28" ht="15.75" customHeight="1">
      <c r="B199" s="5"/>
      <c r="C199" s="5"/>
      <c r="D199" s="10"/>
      <c r="E199" s="11"/>
      <c r="F199" s="1"/>
      <c r="P199" s="1"/>
      <c r="R199" s="9"/>
      <c r="S199" s="9"/>
      <c r="T199" s="9"/>
      <c r="U199" s="9"/>
      <c r="W199" s="9"/>
      <c r="Y199" s="9"/>
      <c r="Z199" s="9"/>
      <c r="AA199" s="9"/>
      <c r="AB199" s="9"/>
    </row>
    <row r="200" spans="2:28" ht="15.75" customHeight="1">
      <c r="B200" s="5"/>
      <c r="C200" s="5"/>
      <c r="D200" s="10"/>
      <c r="E200" s="11"/>
      <c r="F200" s="1"/>
      <c r="P200" s="1"/>
      <c r="R200" s="9"/>
      <c r="S200" s="9"/>
      <c r="T200" s="9"/>
      <c r="U200" s="9"/>
      <c r="W200" s="9"/>
      <c r="Y200" s="9"/>
      <c r="Z200" s="9"/>
      <c r="AA200" s="9"/>
      <c r="AB200" s="9"/>
    </row>
    <row r="201" spans="2:28" ht="15.75" customHeight="1">
      <c r="B201" s="5"/>
      <c r="C201" s="5"/>
      <c r="D201" s="10"/>
      <c r="E201" s="11"/>
      <c r="F201" s="1"/>
      <c r="P201" s="1"/>
      <c r="R201" s="9"/>
      <c r="S201" s="9"/>
      <c r="T201" s="9"/>
      <c r="U201" s="9"/>
      <c r="W201" s="9"/>
      <c r="Y201" s="9"/>
      <c r="Z201" s="9"/>
      <c r="AA201" s="9"/>
      <c r="AB201" s="9"/>
    </row>
    <row r="202" spans="2:28" ht="15.75" customHeight="1">
      <c r="B202" s="5"/>
      <c r="C202" s="5"/>
      <c r="D202" s="10"/>
      <c r="E202" s="11"/>
      <c r="F202" s="1"/>
      <c r="P202" s="1"/>
      <c r="R202" s="9"/>
      <c r="S202" s="9"/>
      <c r="T202" s="9"/>
      <c r="U202" s="9"/>
      <c r="W202" s="9"/>
      <c r="Y202" s="9"/>
      <c r="Z202" s="9"/>
      <c r="AA202" s="9"/>
      <c r="AB202" s="9"/>
    </row>
    <row r="203" spans="2:28" ht="15.75" customHeight="1">
      <c r="B203" s="5"/>
      <c r="C203" s="5"/>
      <c r="D203" s="10"/>
      <c r="E203" s="11"/>
      <c r="F203" s="1"/>
      <c r="P203" s="1"/>
      <c r="R203" s="9"/>
      <c r="S203" s="9"/>
      <c r="T203" s="9"/>
      <c r="U203" s="9"/>
      <c r="W203" s="9"/>
      <c r="Y203" s="9"/>
      <c r="Z203" s="9"/>
      <c r="AA203" s="9"/>
      <c r="AB203" s="9"/>
    </row>
    <row r="204" spans="2:28" ht="15.75" customHeight="1">
      <c r="B204" s="5"/>
      <c r="C204" s="5"/>
      <c r="D204" s="10"/>
      <c r="E204" s="11"/>
      <c r="F204" s="1"/>
      <c r="P204" s="1"/>
      <c r="R204" s="9"/>
      <c r="S204" s="9"/>
      <c r="T204" s="9"/>
      <c r="U204" s="9"/>
      <c r="W204" s="9"/>
      <c r="Y204" s="9"/>
      <c r="Z204" s="9"/>
      <c r="AA204" s="9"/>
      <c r="AB204" s="9"/>
    </row>
    <row r="205" spans="2:28" ht="15.75" customHeight="1">
      <c r="B205" s="5"/>
      <c r="C205" s="5"/>
      <c r="D205" s="10"/>
      <c r="E205" s="11"/>
      <c r="F205" s="1"/>
      <c r="P205" s="1"/>
      <c r="R205" s="9"/>
      <c r="S205" s="9"/>
      <c r="T205" s="9"/>
      <c r="U205" s="9"/>
      <c r="W205" s="9"/>
      <c r="Y205" s="9"/>
      <c r="Z205" s="9"/>
      <c r="AA205" s="9"/>
      <c r="AB205" s="9"/>
    </row>
    <row r="206" spans="2:28" ht="15.75" customHeight="1">
      <c r="B206" s="5"/>
      <c r="C206" s="5"/>
      <c r="D206" s="10"/>
      <c r="E206" s="11"/>
      <c r="F206" s="1"/>
      <c r="P206" s="1"/>
      <c r="R206" s="9"/>
      <c r="S206" s="9"/>
      <c r="T206" s="9"/>
      <c r="U206" s="9"/>
      <c r="W206" s="9"/>
      <c r="Y206" s="9"/>
      <c r="Z206" s="9"/>
      <c r="AA206" s="9"/>
      <c r="AB206" s="9"/>
    </row>
    <row r="207" spans="2:28" ht="15.75" customHeight="1">
      <c r="B207" s="5"/>
      <c r="C207" s="5"/>
      <c r="D207" s="10"/>
      <c r="E207" s="11"/>
      <c r="F207" s="1"/>
      <c r="P207" s="1"/>
      <c r="R207" s="9"/>
      <c r="S207" s="9"/>
      <c r="T207" s="9"/>
      <c r="U207" s="9"/>
      <c r="W207" s="9"/>
      <c r="Y207" s="9"/>
      <c r="Z207" s="9"/>
      <c r="AA207" s="9"/>
      <c r="AB207" s="9"/>
    </row>
    <row r="208" spans="2:28" ht="15.75" customHeight="1">
      <c r="B208" s="5"/>
      <c r="C208" s="5"/>
      <c r="D208" s="10"/>
      <c r="E208" s="11"/>
      <c r="F208" s="1"/>
      <c r="P208" s="1"/>
      <c r="R208" s="9"/>
      <c r="S208" s="9"/>
      <c r="T208" s="9"/>
      <c r="U208" s="9"/>
      <c r="W208" s="9"/>
      <c r="Y208" s="9"/>
      <c r="Z208" s="9"/>
      <c r="AA208" s="9"/>
      <c r="AB208" s="9"/>
    </row>
    <row r="209" spans="2:28" ht="15.75" customHeight="1">
      <c r="B209" s="5"/>
      <c r="C209" s="5"/>
      <c r="D209" s="10"/>
      <c r="E209" s="11"/>
      <c r="F209" s="1"/>
      <c r="P209" s="1"/>
      <c r="R209" s="9"/>
      <c r="S209" s="9"/>
      <c r="T209" s="9"/>
      <c r="U209" s="9"/>
      <c r="W209" s="9"/>
      <c r="Y209" s="9"/>
      <c r="Z209" s="9"/>
      <c r="AA209" s="9"/>
      <c r="AB209" s="9"/>
    </row>
    <row r="210" spans="2:28" ht="15.75" customHeight="1">
      <c r="B210" s="5"/>
      <c r="C210" s="5"/>
      <c r="D210" s="10"/>
      <c r="E210" s="11"/>
      <c r="F210" s="1"/>
      <c r="P210" s="1"/>
      <c r="R210" s="9"/>
      <c r="S210" s="9"/>
      <c r="T210" s="9"/>
      <c r="U210" s="9"/>
      <c r="W210" s="9"/>
      <c r="Y210" s="9"/>
      <c r="Z210" s="9"/>
      <c r="AA210" s="9"/>
      <c r="AB210" s="9"/>
    </row>
    <row r="211" spans="2:28" ht="15.75" customHeight="1">
      <c r="B211" s="5"/>
      <c r="C211" s="5"/>
      <c r="D211" s="10"/>
      <c r="E211" s="11"/>
      <c r="F211" s="1"/>
      <c r="P211" s="1"/>
      <c r="R211" s="9"/>
      <c r="S211" s="9"/>
      <c r="T211" s="9"/>
      <c r="U211" s="9"/>
      <c r="W211" s="9"/>
      <c r="Y211" s="9"/>
      <c r="Z211" s="9"/>
      <c r="AA211" s="9"/>
      <c r="AB211" s="9"/>
    </row>
    <row r="212" spans="2:28" ht="15.75" customHeight="1">
      <c r="B212" s="5"/>
      <c r="C212" s="5"/>
      <c r="D212" s="10"/>
      <c r="E212" s="11"/>
      <c r="F212" s="1"/>
      <c r="P212" s="1"/>
      <c r="R212" s="9"/>
      <c r="S212" s="9"/>
      <c r="T212" s="9"/>
      <c r="U212" s="9"/>
      <c r="W212" s="9"/>
      <c r="Y212" s="9"/>
      <c r="Z212" s="9"/>
      <c r="AA212" s="9"/>
      <c r="AB212" s="9"/>
    </row>
    <row r="213" spans="2:28" ht="15.75" customHeight="1">
      <c r="B213" s="5"/>
      <c r="C213" s="5"/>
      <c r="D213" s="10"/>
      <c r="E213" s="11"/>
      <c r="F213" s="1"/>
      <c r="P213" s="1"/>
      <c r="R213" s="9"/>
      <c r="S213" s="9"/>
      <c r="T213" s="9"/>
      <c r="U213" s="9"/>
      <c r="W213" s="9"/>
      <c r="Y213" s="9"/>
      <c r="Z213" s="9"/>
      <c r="AA213" s="9"/>
      <c r="AB213" s="9"/>
    </row>
    <row r="214" spans="2:28" ht="15.75" customHeight="1">
      <c r="B214" s="5"/>
      <c r="C214" s="5"/>
      <c r="D214" s="10"/>
      <c r="E214" s="11"/>
      <c r="F214" s="1"/>
      <c r="P214" s="1"/>
      <c r="R214" s="9"/>
      <c r="S214" s="9"/>
      <c r="T214" s="9"/>
      <c r="U214" s="9"/>
      <c r="W214" s="9"/>
      <c r="Y214" s="9"/>
      <c r="Z214" s="9"/>
      <c r="AA214" s="9"/>
      <c r="AB214" s="9"/>
    </row>
    <row r="215" spans="2:28" ht="15.75" customHeight="1">
      <c r="B215" s="5"/>
      <c r="C215" s="5"/>
      <c r="D215" s="10"/>
      <c r="E215" s="11"/>
      <c r="F215" s="1"/>
      <c r="P215" s="1"/>
      <c r="R215" s="9"/>
      <c r="S215" s="9"/>
      <c r="T215" s="9"/>
      <c r="U215" s="9"/>
      <c r="W215" s="9"/>
      <c r="Y215" s="9"/>
      <c r="Z215" s="9"/>
      <c r="AA215" s="9"/>
      <c r="AB215" s="9"/>
    </row>
    <row r="216" spans="2:28" ht="15.75" customHeight="1">
      <c r="B216" s="5"/>
      <c r="C216" s="5"/>
      <c r="D216" s="10"/>
      <c r="E216" s="11"/>
      <c r="F216" s="1"/>
      <c r="P216" s="1"/>
      <c r="R216" s="9"/>
      <c r="S216" s="9"/>
      <c r="T216" s="9"/>
      <c r="U216" s="9"/>
      <c r="W216" s="9"/>
      <c r="Y216" s="9"/>
      <c r="Z216" s="9"/>
      <c r="AA216" s="9"/>
      <c r="AB216" s="9"/>
    </row>
    <row r="217" spans="2:28" ht="15.75" customHeight="1">
      <c r="B217" s="5"/>
      <c r="C217" s="5"/>
      <c r="D217" s="10"/>
      <c r="E217" s="11"/>
      <c r="F217" s="1"/>
      <c r="P217" s="1"/>
      <c r="R217" s="9"/>
      <c r="S217" s="9"/>
      <c r="T217" s="9"/>
      <c r="U217" s="9"/>
      <c r="W217" s="9"/>
      <c r="Y217" s="9"/>
      <c r="Z217" s="9"/>
      <c r="AA217" s="9"/>
      <c r="AB217" s="9"/>
    </row>
    <row r="218" spans="2:28" ht="15.75" customHeight="1">
      <c r="B218" s="5"/>
      <c r="C218" s="5"/>
      <c r="D218" s="10"/>
      <c r="E218" s="11"/>
      <c r="F218" s="1"/>
      <c r="P218" s="1"/>
      <c r="R218" s="9"/>
      <c r="S218" s="9"/>
      <c r="T218" s="9"/>
      <c r="U218" s="9"/>
      <c r="W218" s="9"/>
      <c r="Y218" s="9"/>
      <c r="Z218" s="9"/>
      <c r="AA218" s="9"/>
      <c r="AB218" s="9"/>
    </row>
    <row r="219" spans="2:28" ht="15.75" customHeight="1">
      <c r="B219" s="5"/>
      <c r="C219" s="5"/>
      <c r="D219" s="10"/>
      <c r="E219" s="11"/>
      <c r="F219" s="1"/>
      <c r="P219" s="1"/>
      <c r="R219" s="9"/>
      <c r="S219" s="9"/>
      <c r="T219" s="9"/>
      <c r="U219" s="9"/>
      <c r="W219" s="9"/>
      <c r="Y219" s="9"/>
      <c r="Z219" s="9"/>
      <c r="AA219" s="9"/>
      <c r="AB219" s="9"/>
    </row>
    <row r="220" spans="2:28" ht="15.75" customHeight="1">
      <c r="B220" s="5"/>
      <c r="C220" s="5"/>
      <c r="D220" s="10"/>
      <c r="E220" s="11"/>
      <c r="F220" s="1"/>
      <c r="P220" s="1"/>
      <c r="R220" s="9"/>
      <c r="S220" s="9"/>
      <c r="T220" s="9"/>
      <c r="U220" s="9"/>
      <c r="W220" s="9"/>
      <c r="Y220" s="9"/>
      <c r="Z220" s="9"/>
      <c r="AA220" s="9"/>
      <c r="AB220" s="9"/>
    </row>
    <row r="221" spans="2:28" ht="15.75" customHeight="1">
      <c r="B221" s="5"/>
      <c r="C221" s="5"/>
      <c r="D221" s="10"/>
      <c r="E221" s="11"/>
      <c r="F221" s="1"/>
      <c r="P221" s="1"/>
      <c r="R221" s="9"/>
      <c r="S221" s="9"/>
      <c r="T221" s="9"/>
      <c r="U221" s="9"/>
      <c r="W221" s="9"/>
      <c r="Y221" s="9"/>
      <c r="Z221" s="9"/>
      <c r="AA221" s="9"/>
      <c r="AB221" s="9"/>
    </row>
    <row r="222" spans="2:28" ht="15.75" customHeight="1">
      <c r="B222" s="5"/>
      <c r="C222" s="5"/>
      <c r="D222" s="10"/>
      <c r="E222" s="11"/>
      <c r="F222" s="1"/>
      <c r="P222" s="1"/>
      <c r="R222" s="9"/>
      <c r="S222" s="9"/>
      <c r="T222" s="9"/>
      <c r="U222" s="9"/>
      <c r="W222" s="9"/>
      <c r="Y222" s="9"/>
      <c r="Z222" s="9"/>
      <c r="AA222" s="9"/>
      <c r="AB222" s="9"/>
    </row>
    <row r="223" spans="2:28" ht="15.75" customHeight="1">
      <c r="B223" s="5"/>
      <c r="C223" s="5"/>
      <c r="D223" s="10"/>
      <c r="E223" s="11"/>
      <c r="F223" s="1"/>
      <c r="P223" s="1"/>
      <c r="R223" s="9"/>
      <c r="S223" s="9"/>
      <c r="T223" s="9"/>
      <c r="U223" s="9"/>
      <c r="W223" s="9"/>
      <c r="Y223" s="9"/>
      <c r="Z223" s="9"/>
      <c r="AA223" s="9"/>
      <c r="AB223" s="9"/>
    </row>
    <row r="224" spans="2:28" ht="15.75" customHeight="1">
      <c r="B224" s="5"/>
      <c r="C224" s="5"/>
      <c r="D224" s="10"/>
      <c r="E224" s="11"/>
      <c r="F224" s="1"/>
      <c r="P224" s="1"/>
      <c r="R224" s="9"/>
      <c r="S224" s="9"/>
      <c r="T224" s="9"/>
      <c r="U224" s="9"/>
      <c r="W224" s="9"/>
      <c r="Y224" s="9"/>
      <c r="Z224" s="9"/>
      <c r="AA224" s="9"/>
      <c r="AB224" s="9"/>
    </row>
    <row r="225" spans="2:28" ht="15.75" customHeight="1">
      <c r="B225" s="5"/>
      <c r="C225" s="5"/>
      <c r="D225" s="10"/>
      <c r="E225" s="11"/>
      <c r="F225" s="1"/>
      <c r="P225" s="1"/>
      <c r="R225" s="9"/>
      <c r="S225" s="9"/>
      <c r="T225" s="9"/>
      <c r="U225" s="9"/>
      <c r="W225" s="9"/>
      <c r="Y225" s="9"/>
      <c r="Z225" s="9"/>
      <c r="AA225" s="9"/>
      <c r="AB225" s="9"/>
    </row>
    <row r="226" spans="2:28" ht="15.75" customHeight="1">
      <c r="B226" s="5"/>
      <c r="C226" s="5"/>
      <c r="D226" s="10"/>
      <c r="E226" s="11"/>
      <c r="F226" s="1"/>
      <c r="P226" s="1"/>
      <c r="R226" s="9"/>
      <c r="S226" s="9"/>
      <c r="T226" s="9"/>
      <c r="U226" s="9"/>
      <c r="W226" s="9"/>
      <c r="Y226" s="9"/>
      <c r="Z226" s="9"/>
      <c r="AA226" s="9"/>
      <c r="AB226" s="9"/>
    </row>
    <row r="227" spans="2:28" ht="15.75" customHeight="1">
      <c r="B227" s="5"/>
      <c r="C227" s="5"/>
      <c r="D227" s="10"/>
      <c r="E227" s="11"/>
      <c r="F227" s="1"/>
      <c r="P227" s="1"/>
      <c r="R227" s="9"/>
      <c r="S227" s="9"/>
      <c r="T227" s="9"/>
      <c r="U227" s="9"/>
      <c r="W227" s="9"/>
      <c r="Y227" s="9"/>
      <c r="Z227" s="9"/>
      <c r="AA227" s="9"/>
      <c r="AB227" s="9"/>
    </row>
    <row r="228" spans="2:28" ht="15.75" customHeight="1">
      <c r="B228" s="5"/>
      <c r="C228" s="5"/>
      <c r="D228" s="10"/>
      <c r="E228" s="11"/>
      <c r="F228" s="1"/>
      <c r="P228" s="1"/>
      <c r="R228" s="9"/>
      <c r="S228" s="9"/>
      <c r="T228" s="9"/>
      <c r="U228" s="9"/>
      <c r="W228" s="9"/>
      <c r="Y228" s="9"/>
      <c r="Z228" s="9"/>
      <c r="AA228" s="9"/>
      <c r="AB228" s="9"/>
    </row>
    <row r="229" spans="2:28" ht="15.75" customHeight="1">
      <c r="B229" s="5"/>
      <c r="C229" s="5"/>
      <c r="D229" s="10"/>
      <c r="E229" s="11"/>
      <c r="F229" s="1"/>
      <c r="P229" s="1"/>
      <c r="R229" s="9"/>
      <c r="S229" s="9"/>
      <c r="T229" s="9"/>
      <c r="U229" s="9"/>
      <c r="W229" s="9"/>
      <c r="Y229" s="9"/>
      <c r="Z229" s="9"/>
      <c r="AA229" s="9"/>
      <c r="AB229" s="9"/>
    </row>
    <row r="230" spans="2:28" ht="15.75" customHeight="1">
      <c r="B230" s="5"/>
      <c r="C230" s="5"/>
      <c r="D230" s="10"/>
      <c r="E230" s="11"/>
      <c r="F230" s="1"/>
      <c r="P230" s="1"/>
      <c r="R230" s="9"/>
      <c r="S230" s="9"/>
      <c r="T230" s="9"/>
      <c r="U230" s="9"/>
      <c r="W230" s="9"/>
      <c r="Y230" s="9"/>
      <c r="Z230" s="9"/>
      <c r="AA230" s="9"/>
      <c r="AB230" s="9"/>
    </row>
    <row r="231" spans="2:28" ht="15.75" customHeight="1">
      <c r="B231" s="5"/>
      <c r="C231" s="5"/>
      <c r="D231" s="10"/>
      <c r="E231" s="11"/>
      <c r="F231" s="1"/>
      <c r="P231" s="1"/>
      <c r="R231" s="9"/>
      <c r="S231" s="9"/>
      <c r="T231" s="9"/>
      <c r="U231" s="9"/>
      <c r="W231" s="9"/>
      <c r="Y231" s="9"/>
      <c r="Z231" s="9"/>
      <c r="AA231" s="9"/>
      <c r="AB231" s="9"/>
    </row>
    <row r="232" spans="2:28" ht="15.75" customHeight="1">
      <c r="B232" s="5"/>
      <c r="C232" s="5"/>
      <c r="D232" s="10"/>
      <c r="E232" s="11"/>
      <c r="F232" s="1"/>
      <c r="P232" s="1"/>
      <c r="R232" s="9"/>
      <c r="S232" s="9"/>
      <c r="T232" s="9"/>
      <c r="U232" s="9"/>
      <c r="W232" s="9"/>
      <c r="Y232" s="9"/>
      <c r="Z232" s="9"/>
      <c r="AA232" s="9"/>
      <c r="AB232" s="9"/>
    </row>
    <row r="233" spans="2:28" ht="15.75" customHeight="1">
      <c r="B233" s="5"/>
      <c r="C233" s="5"/>
      <c r="D233" s="10"/>
      <c r="E233" s="11"/>
      <c r="F233" s="1"/>
      <c r="P233" s="1"/>
      <c r="R233" s="9"/>
      <c r="S233" s="9"/>
      <c r="T233" s="9"/>
      <c r="U233" s="9"/>
      <c r="W233" s="9"/>
      <c r="Y233" s="9"/>
      <c r="Z233" s="9"/>
      <c r="AA233" s="9"/>
      <c r="AB233" s="9"/>
    </row>
    <row r="234" spans="2:28" ht="15.75" customHeight="1">
      <c r="B234" s="5"/>
      <c r="C234" s="5"/>
      <c r="D234" s="10"/>
      <c r="E234" s="11"/>
      <c r="F234" s="1"/>
      <c r="P234" s="1"/>
      <c r="R234" s="9"/>
      <c r="S234" s="9"/>
      <c r="T234" s="9"/>
      <c r="U234" s="9"/>
      <c r="W234" s="9"/>
      <c r="Y234" s="9"/>
      <c r="Z234" s="9"/>
      <c r="AA234" s="9"/>
      <c r="AB234" s="9"/>
    </row>
    <row r="235" spans="2:28" ht="15.75" customHeight="1">
      <c r="B235" s="5"/>
      <c r="C235" s="5"/>
      <c r="D235" s="10"/>
      <c r="E235" s="11"/>
      <c r="F235" s="1"/>
      <c r="P235" s="1"/>
      <c r="R235" s="9"/>
      <c r="S235" s="9"/>
      <c r="T235" s="9"/>
      <c r="U235" s="9"/>
      <c r="W235" s="9"/>
      <c r="Y235" s="9"/>
      <c r="Z235" s="9"/>
      <c r="AA235" s="9"/>
      <c r="AB235" s="9"/>
    </row>
    <row r="236" spans="2:28" ht="15.75" customHeight="1">
      <c r="B236" s="5"/>
      <c r="C236" s="5"/>
      <c r="D236" s="10"/>
      <c r="E236" s="11"/>
      <c r="F236" s="1"/>
      <c r="P236" s="1"/>
      <c r="R236" s="9"/>
      <c r="S236" s="9"/>
      <c r="T236" s="9"/>
      <c r="U236" s="9"/>
      <c r="W236" s="9"/>
      <c r="Y236" s="9"/>
      <c r="Z236" s="9"/>
      <c r="AA236" s="9"/>
      <c r="AB236" s="9"/>
    </row>
    <row r="237" spans="2:28" ht="15.75" customHeight="1">
      <c r="B237" s="5"/>
      <c r="C237" s="5"/>
      <c r="D237" s="10"/>
      <c r="E237" s="11"/>
      <c r="F237" s="1"/>
      <c r="P237" s="1"/>
      <c r="R237" s="9"/>
      <c r="S237" s="9"/>
      <c r="T237" s="9"/>
      <c r="U237" s="9"/>
      <c r="W237" s="9"/>
      <c r="Y237" s="9"/>
      <c r="Z237" s="9"/>
      <c r="AA237" s="9"/>
      <c r="AB237" s="9"/>
    </row>
    <row r="238" spans="2:28" ht="15.75" customHeight="1">
      <c r="B238" s="5"/>
      <c r="C238" s="5"/>
      <c r="D238" s="10"/>
      <c r="E238" s="11"/>
      <c r="F238" s="1"/>
      <c r="P238" s="1"/>
      <c r="R238" s="9"/>
      <c r="S238" s="9"/>
      <c r="T238" s="9"/>
      <c r="U238" s="9"/>
      <c r="W238" s="9"/>
      <c r="Y238" s="9"/>
      <c r="Z238" s="9"/>
      <c r="AA238" s="9"/>
      <c r="AB238" s="9"/>
    </row>
    <row r="239" spans="2:28" ht="15.75" customHeight="1">
      <c r="B239" s="5"/>
      <c r="C239" s="5"/>
      <c r="D239" s="10"/>
      <c r="E239" s="11"/>
      <c r="F239" s="1"/>
      <c r="P239" s="1"/>
      <c r="R239" s="9"/>
      <c r="S239" s="9"/>
      <c r="T239" s="9"/>
      <c r="U239" s="9"/>
      <c r="W239" s="9"/>
      <c r="Y239" s="9"/>
      <c r="Z239" s="9"/>
      <c r="AA239" s="9"/>
      <c r="AB239" s="9"/>
    </row>
    <row r="240" spans="2:28" ht="15.75" customHeight="1">
      <c r="B240" s="5"/>
      <c r="C240" s="5"/>
      <c r="D240" s="10"/>
      <c r="E240" s="11"/>
      <c r="F240" s="1"/>
      <c r="P240" s="1"/>
      <c r="R240" s="9"/>
      <c r="S240" s="9"/>
      <c r="T240" s="9"/>
      <c r="U240" s="9"/>
      <c r="W240" s="9"/>
      <c r="Y240" s="9"/>
      <c r="Z240" s="9"/>
      <c r="AA240" s="9"/>
      <c r="AB240" s="9"/>
    </row>
    <row r="241" spans="2:28" ht="15.75" customHeight="1">
      <c r="B241" s="5"/>
      <c r="C241" s="5"/>
      <c r="D241" s="10"/>
      <c r="E241" s="11"/>
      <c r="F241" s="1"/>
      <c r="P241" s="1"/>
      <c r="R241" s="9"/>
      <c r="S241" s="9"/>
      <c r="T241" s="9"/>
      <c r="U241" s="9"/>
      <c r="W241" s="9"/>
      <c r="Y241" s="9"/>
      <c r="Z241" s="9"/>
      <c r="AA241" s="9"/>
      <c r="AB241" s="9"/>
    </row>
    <row r="242" spans="2:28" ht="15.75" customHeight="1">
      <c r="B242" s="5"/>
      <c r="C242" s="5"/>
      <c r="D242" s="10"/>
      <c r="E242" s="11"/>
      <c r="F242" s="1"/>
      <c r="P242" s="1"/>
      <c r="R242" s="9"/>
      <c r="S242" s="9"/>
      <c r="T242" s="9"/>
      <c r="U242" s="9"/>
      <c r="W242" s="9"/>
      <c r="Y242" s="9"/>
      <c r="Z242" s="9"/>
      <c r="AA242" s="9"/>
      <c r="AB242" s="9"/>
    </row>
    <row r="243" spans="2:28" ht="15.75" customHeight="1">
      <c r="B243" s="5"/>
      <c r="C243" s="5"/>
      <c r="D243" s="10"/>
      <c r="E243" s="11"/>
      <c r="F243" s="1"/>
      <c r="P243" s="1"/>
      <c r="R243" s="9"/>
      <c r="S243" s="9"/>
      <c r="T243" s="9"/>
      <c r="U243" s="9"/>
      <c r="W243" s="9"/>
      <c r="Y243" s="9"/>
      <c r="Z243" s="9"/>
      <c r="AA243" s="9"/>
      <c r="AB243" s="9"/>
    </row>
    <row r="244" spans="2:28" ht="15.75" customHeight="1">
      <c r="B244" s="5"/>
      <c r="C244" s="5"/>
      <c r="D244" s="10"/>
      <c r="E244" s="11"/>
      <c r="F244" s="1"/>
      <c r="P244" s="1"/>
      <c r="R244" s="9"/>
      <c r="S244" s="9"/>
      <c r="T244" s="9"/>
      <c r="U244" s="9"/>
      <c r="W244" s="9"/>
      <c r="Y244" s="9"/>
      <c r="Z244" s="9"/>
      <c r="AA244" s="9"/>
      <c r="AB244" s="9"/>
    </row>
    <row r="245" spans="2:28" ht="15.75" customHeight="1">
      <c r="B245" s="5"/>
      <c r="C245" s="5"/>
      <c r="D245" s="10"/>
      <c r="E245" s="11"/>
      <c r="F245" s="1"/>
      <c r="P245" s="1"/>
      <c r="R245" s="9"/>
      <c r="S245" s="9"/>
      <c r="T245" s="9"/>
      <c r="U245" s="9"/>
      <c r="W245" s="9"/>
      <c r="Y245" s="9"/>
      <c r="Z245" s="9"/>
      <c r="AA245" s="9"/>
      <c r="AB245" s="9"/>
    </row>
    <row r="246" spans="2:28" ht="15.75" customHeight="1">
      <c r="B246" s="5"/>
      <c r="C246" s="5"/>
      <c r="D246" s="10"/>
      <c r="E246" s="11"/>
      <c r="F246" s="1"/>
      <c r="P246" s="1"/>
      <c r="R246" s="9"/>
      <c r="S246" s="9"/>
      <c r="T246" s="9"/>
      <c r="U246" s="9"/>
      <c r="W246" s="9"/>
      <c r="Y246" s="9"/>
      <c r="Z246" s="9"/>
      <c r="AA246" s="9"/>
      <c r="AB246" s="9"/>
    </row>
    <row r="247" spans="2:28" ht="15.75" customHeight="1">
      <c r="B247" s="5"/>
      <c r="C247" s="5"/>
      <c r="D247" s="10"/>
      <c r="E247" s="11"/>
      <c r="F247" s="1"/>
      <c r="P247" s="1"/>
      <c r="R247" s="9"/>
      <c r="S247" s="9"/>
      <c r="T247" s="9"/>
      <c r="U247" s="9"/>
      <c r="W247" s="9"/>
      <c r="Y247" s="9"/>
      <c r="Z247" s="9"/>
      <c r="AA247" s="9"/>
      <c r="AB247" s="9"/>
    </row>
    <row r="248" spans="2:28" ht="15.75" customHeight="1">
      <c r="B248" s="5"/>
      <c r="C248" s="5"/>
      <c r="D248" s="10"/>
      <c r="E248" s="11"/>
      <c r="F248" s="1"/>
      <c r="P248" s="1"/>
      <c r="R248" s="9"/>
      <c r="S248" s="9"/>
      <c r="T248" s="9"/>
      <c r="U248" s="9"/>
      <c r="W248" s="9"/>
      <c r="Y248" s="9"/>
      <c r="Z248" s="9"/>
      <c r="AA248" s="9"/>
      <c r="AB248" s="9"/>
    </row>
    <row r="249" spans="2:28" ht="15.75" customHeight="1">
      <c r="B249" s="5"/>
      <c r="C249" s="5"/>
      <c r="D249" s="10"/>
      <c r="E249" s="11"/>
      <c r="F249" s="1"/>
      <c r="P249" s="1"/>
      <c r="R249" s="9"/>
      <c r="S249" s="9"/>
      <c r="T249" s="9"/>
      <c r="U249" s="9"/>
      <c r="W249" s="9"/>
      <c r="Y249" s="9"/>
      <c r="Z249" s="9"/>
      <c r="AA249" s="9"/>
      <c r="AB249" s="9"/>
    </row>
    <row r="250" spans="2:28" ht="15.75" customHeight="1">
      <c r="B250" s="5"/>
      <c r="C250" s="5"/>
      <c r="D250" s="10"/>
      <c r="E250" s="11"/>
      <c r="F250" s="1"/>
      <c r="P250" s="1"/>
      <c r="R250" s="9"/>
      <c r="S250" s="9"/>
      <c r="T250" s="9"/>
      <c r="U250" s="9"/>
      <c r="W250" s="9"/>
      <c r="Y250" s="9"/>
      <c r="Z250" s="9"/>
      <c r="AA250" s="9"/>
      <c r="AB250" s="9"/>
    </row>
    <row r="251" spans="2:28" ht="15.75" customHeight="1">
      <c r="B251" s="5"/>
      <c r="C251" s="5"/>
      <c r="D251" s="10"/>
      <c r="E251" s="11"/>
      <c r="F251" s="1"/>
      <c r="P251" s="1"/>
      <c r="R251" s="9"/>
      <c r="S251" s="9"/>
      <c r="T251" s="9"/>
      <c r="U251" s="9"/>
      <c r="W251" s="9"/>
      <c r="Y251" s="9"/>
      <c r="Z251" s="9"/>
      <c r="AA251" s="9"/>
      <c r="AB251" s="9"/>
    </row>
    <row r="252" spans="2:28" ht="15.75" customHeight="1">
      <c r="B252" s="5"/>
      <c r="C252" s="5"/>
      <c r="D252" s="10"/>
      <c r="E252" s="11"/>
      <c r="F252" s="1"/>
      <c r="P252" s="1"/>
      <c r="R252" s="9"/>
      <c r="S252" s="9"/>
      <c r="T252" s="9"/>
      <c r="U252" s="9"/>
      <c r="W252" s="9"/>
      <c r="Y252" s="9"/>
      <c r="Z252" s="9"/>
      <c r="AA252" s="9"/>
      <c r="AB252" s="9"/>
    </row>
    <row r="253" spans="2:28" ht="15.75" customHeight="1">
      <c r="B253" s="5"/>
      <c r="C253" s="5"/>
      <c r="D253" s="10"/>
      <c r="E253" s="11"/>
      <c r="F253" s="1"/>
      <c r="P253" s="1"/>
      <c r="R253" s="9"/>
      <c r="S253" s="9"/>
      <c r="T253" s="9"/>
      <c r="U253" s="9"/>
      <c r="W253" s="9"/>
      <c r="Y253" s="9"/>
      <c r="Z253" s="9"/>
      <c r="AA253" s="9"/>
      <c r="AB253" s="9"/>
    </row>
    <row r="254" spans="2:28" ht="15.75" customHeight="1">
      <c r="B254" s="5"/>
      <c r="C254" s="5"/>
      <c r="D254" s="10"/>
      <c r="E254" s="11"/>
      <c r="F254" s="1"/>
      <c r="P254" s="1"/>
      <c r="R254" s="9"/>
      <c r="S254" s="9"/>
      <c r="T254" s="9"/>
      <c r="U254" s="9"/>
      <c r="W254" s="9"/>
      <c r="Y254" s="9"/>
      <c r="Z254" s="9"/>
      <c r="AA254" s="9"/>
      <c r="AB254" s="9"/>
    </row>
    <row r="255" spans="2:28" ht="15.75" customHeight="1">
      <c r="B255" s="5"/>
      <c r="C255" s="5"/>
      <c r="D255" s="10"/>
      <c r="E255" s="11"/>
      <c r="F255" s="1"/>
      <c r="P255" s="1"/>
      <c r="R255" s="9"/>
      <c r="S255" s="9"/>
      <c r="T255" s="9"/>
      <c r="U255" s="9"/>
      <c r="W255" s="9"/>
      <c r="Y255" s="9"/>
      <c r="Z255" s="9"/>
      <c r="AA255" s="9"/>
      <c r="AB255" s="9"/>
    </row>
    <row r="256" spans="2:28" ht="15.75" customHeight="1">
      <c r="B256" s="5"/>
      <c r="C256" s="5"/>
      <c r="D256" s="10"/>
      <c r="E256" s="11"/>
      <c r="F256" s="1"/>
      <c r="P256" s="1"/>
      <c r="R256" s="9"/>
      <c r="S256" s="9"/>
      <c r="T256" s="9"/>
      <c r="U256" s="9"/>
      <c r="W256" s="9"/>
      <c r="Y256" s="9"/>
      <c r="Z256" s="9"/>
      <c r="AA256" s="9"/>
      <c r="AB256" s="9"/>
    </row>
    <row r="257" spans="2:28" ht="15.75" customHeight="1">
      <c r="B257" s="5"/>
      <c r="C257" s="5"/>
      <c r="D257" s="10"/>
      <c r="E257" s="11"/>
      <c r="F257" s="1"/>
      <c r="P257" s="1"/>
      <c r="R257" s="9"/>
      <c r="S257" s="9"/>
      <c r="T257" s="9"/>
      <c r="U257" s="9"/>
      <c r="W257" s="9"/>
      <c r="Y257" s="9"/>
      <c r="Z257" s="9"/>
      <c r="AA257" s="9"/>
      <c r="AB257" s="9"/>
    </row>
    <row r="258" spans="2:28" ht="15.75" customHeight="1">
      <c r="B258" s="5"/>
      <c r="C258" s="5"/>
      <c r="D258" s="10"/>
      <c r="E258" s="11"/>
      <c r="F258" s="1"/>
      <c r="P258" s="1"/>
      <c r="R258" s="9"/>
      <c r="S258" s="9"/>
      <c r="T258" s="9"/>
      <c r="U258" s="9"/>
      <c r="W258" s="9"/>
      <c r="Y258" s="9"/>
      <c r="Z258" s="9"/>
      <c r="AA258" s="9"/>
      <c r="AB258" s="9"/>
    </row>
    <row r="259" spans="2:28" ht="15.75" customHeight="1">
      <c r="B259" s="5"/>
      <c r="C259" s="5"/>
      <c r="D259" s="10"/>
      <c r="E259" s="11"/>
      <c r="F259" s="1"/>
      <c r="P259" s="1"/>
      <c r="R259" s="9"/>
      <c r="S259" s="9"/>
      <c r="T259" s="9"/>
      <c r="U259" s="9"/>
      <c r="W259" s="9"/>
      <c r="Y259" s="9"/>
      <c r="Z259" s="9"/>
      <c r="AA259" s="9"/>
      <c r="AB259" s="9"/>
    </row>
    <row r="260" spans="2:28" ht="15.75" customHeight="1">
      <c r="B260" s="5"/>
      <c r="C260" s="5"/>
      <c r="D260" s="10"/>
      <c r="E260" s="11"/>
      <c r="F260" s="1"/>
      <c r="P260" s="1"/>
      <c r="R260" s="9"/>
      <c r="S260" s="9"/>
      <c r="T260" s="9"/>
      <c r="U260" s="9"/>
      <c r="W260" s="9"/>
      <c r="Y260" s="9"/>
      <c r="Z260" s="9"/>
      <c r="AA260" s="9"/>
      <c r="AB260" s="9"/>
    </row>
    <row r="261" spans="2:28" ht="15.75" customHeight="1">
      <c r="B261" s="5"/>
      <c r="C261" s="5"/>
      <c r="D261" s="10"/>
      <c r="E261" s="11"/>
      <c r="F261" s="1"/>
      <c r="P261" s="1"/>
      <c r="R261" s="9"/>
      <c r="S261" s="9"/>
      <c r="T261" s="9"/>
      <c r="U261" s="9"/>
      <c r="W261" s="9"/>
      <c r="Y261" s="9"/>
      <c r="Z261" s="9"/>
      <c r="AA261" s="9"/>
      <c r="AB261" s="9"/>
    </row>
    <row r="262" spans="2:28" ht="15.75" customHeight="1">
      <c r="B262" s="5"/>
      <c r="C262" s="5"/>
      <c r="D262" s="10"/>
      <c r="E262" s="11"/>
      <c r="F262" s="1"/>
      <c r="P262" s="1"/>
      <c r="R262" s="9"/>
      <c r="S262" s="9"/>
      <c r="T262" s="9"/>
      <c r="U262" s="9"/>
      <c r="W262" s="9"/>
      <c r="Y262" s="9"/>
      <c r="Z262" s="9"/>
      <c r="AA262" s="9"/>
      <c r="AB262" s="9"/>
    </row>
    <row r="263" spans="2:28" ht="15.75" customHeight="1">
      <c r="B263" s="5"/>
      <c r="C263" s="5"/>
      <c r="D263" s="10"/>
      <c r="E263" s="11"/>
      <c r="F263" s="1"/>
      <c r="P263" s="1"/>
      <c r="R263" s="9"/>
      <c r="S263" s="9"/>
      <c r="T263" s="9"/>
      <c r="U263" s="9"/>
      <c r="W263" s="9"/>
      <c r="Y263" s="9"/>
      <c r="Z263" s="9"/>
      <c r="AA263" s="9"/>
      <c r="AB263" s="9"/>
    </row>
    <row r="264" spans="2:28" ht="15.75" customHeight="1">
      <c r="B264" s="5"/>
      <c r="C264" s="5"/>
      <c r="D264" s="10"/>
      <c r="E264" s="11"/>
      <c r="F264" s="1"/>
      <c r="P264" s="1"/>
      <c r="R264" s="9"/>
      <c r="S264" s="9"/>
      <c r="T264" s="9"/>
      <c r="U264" s="9"/>
      <c r="W264" s="9"/>
      <c r="Y264" s="9"/>
      <c r="Z264" s="9"/>
      <c r="AA264" s="9"/>
      <c r="AB264" s="9"/>
    </row>
    <row r="265" spans="2:28" ht="15.75" customHeight="1">
      <c r="B265" s="5"/>
      <c r="C265" s="5"/>
      <c r="D265" s="10"/>
      <c r="E265" s="11"/>
      <c r="F265" s="1"/>
      <c r="P265" s="1"/>
      <c r="R265" s="9"/>
      <c r="S265" s="9"/>
      <c r="T265" s="9"/>
      <c r="U265" s="9"/>
      <c r="W265" s="9"/>
      <c r="Y265" s="9"/>
      <c r="Z265" s="9"/>
      <c r="AA265" s="9"/>
      <c r="AB265" s="9"/>
    </row>
    <row r="266" spans="2:28" ht="15.75" customHeight="1">
      <c r="B266" s="5"/>
      <c r="C266" s="5"/>
      <c r="D266" s="10"/>
      <c r="E266" s="11"/>
      <c r="F266" s="1"/>
      <c r="P266" s="1"/>
      <c r="R266" s="9"/>
      <c r="S266" s="9"/>
      <c r="T266" s="9"/>
      <c r="U266" s="9"/>
      <c r="W266" s="9"/>
      <c r="Y266" s="9"/>
      <c r="Z266" s="9"/>
      <c r="AA266" s="9"/>
      <c r="AB266" s="9"/>
    </row>
    <row r="267" spans="2:28" ht="15.75" customHeight="1">
      <c r="B267" s="5"/>
      <c r="C267" s="5"/>
      <c r="D267" s="10"/>
      <c r="E267" s="11"/>
      <c r="F267" s="1"/>
      <c r="P267" s="1"/>
      <c r="R267" s="9"/>
      <c r="S267" s="9"/>
      <c r="T267" s="9"/>
      <c r="U267" s="9"/>
      <c r="W267" s="9"/>
      <c r="Y267" s="9"/>
      <c r="Z267" s="9"/>
      <c r="AA267" s="9"/>
      <c r="AB267" s="9"/>
    </row>
    <row r="268" spans="2:28" ht="15.75" customHeight="1">
      <c r="B268" s="5"/>
      <c r="C268" s="5"/>
      <c r="D268" s="10"/>
      <c r="E268" s="11"/>
      <c r="F268" s="1"/>
      <c r="P268" s="1"/>
      <c r="R268" s="9"/>
      <c r="S268" s="9"/>
      <c r="T268" s="9"/>
      <c r="U268" s="9"/>
      <c r="W268" s="9"/>
      <c r="Y268" s="9"/>
      <c r="Z268" s="9"/>
      <c r="AA268" s="9"/>
      <c r="AB268" s="9"/>
    </row>
    <row r="269" spans="2:28" ht="15.75" customHeight="1">
      <c r="B269" s="5"/>
      <c r="C269" s="5"/>
      <c r="D269" s="10"/>
      <c r="E269" s="11"/>
      <c r="F269" s="1"/>
      <c r="P269" s="1"/>
      <c r="R269" s="9"/>
      <c r="S269" s="9"/>
      <c r="T269" s="9"/>
      <c r="U269" s="9"/>
      <c r="W269" s="9"/>
      <c r="Y269" s="9"/>
      <c r="Z269" s="9"/>
      <c r="AA269" s="9"/>
      <c r="AB269" s="9"/>
    </row>
    <row r="270" spans="2:28" ht="15.75" customHeight="1">
      <c r="B270" s="5"/>
      <c r="C270" s="5"/>
      <c r="D270" s="10"/>
      <c r="E270" s="11"/>
      <c r="F270" s="1"/>
      <c r="P270" s="1"/>
      <c r="R270" s="9"/>
      <c r="S270" s="9"/>
      <c r="T270" s="9"/>
      <c r="U270" s="9"/>
      <c r="W270" s="9"/>
      <c r="Y270" s="9"/>
      <c r="Z270" s="9"/>
      <c r="AA270" s="9"/>
      <c r="AB270" s="9"/>
    </row>
    <row r="271" spans="2:28" ht="15.75" customHeight="1">
      <c r="B271" s="5"/>
      <c r="C271" s="5"/>
      <c r="D271" s="10"/>
      <c r="E271" s="11"/>
      <c r="F271" s="1"/>
      <c r="P271" s="1"/>
      <c r="R271" s="9"/>
      <c r="S271" s="9"/>
      <c r="T271" s="9"/>
      <c r="U271" s="9"/>
      <c r="W271" s="9"/>
      <c r="Y271" s="9"/>
      <c r="Z271" s="9"/>
      <c r="AA271" s="9"/>
      <c r="AB271" s="9"/>
    </row>
    <row r="272" spans="2:28" ht="15.75" customHeight="1">
      <c r="B272" s="5"/>
      <c r="C272" s="5"/>
      <c r="D272" s="10"/>
      <c r="E272" s="11"/>
      <c r="F272" s="1"/>
      <c r="P272" s="1"/>
      <c r="R272" s="9"/>
      <c r="S272" s="9"/>
      <c r="T272" s="9"/>
      <c r="U272" s="9"/>
      <c r="W272" s="9"/>
      <c r="Y272" s="9"/>
      <c r="Z272" s="9"/>
      <c r="AA272" s="9"/>
      <c r="AB272" s="9"/>
    </row>
    <row r="273" spans="2:28" ht="15.75" customHeight="1">
      <c r="B273" s="5"/>
      <c r="C273" s="5"/>
      <c r="D273" s="10"/>
      <c r="E273" s="11"/>
      <c r="F273" s="1"/>
      <c r="P273" s="1"/>
      <c r="R273" s="9"/>
      <c r="S273" s="9"/>
      <c r="T273" s="9"/>
      <c r="U273" s="9"/>
      <c r="W273" s="9"/>
      <c r="Y273" s="9"/>
      <c r="Z273" s="9"/>
      <c r="AA273" s="9"/>
      <c r="AB273" s="9"/>
    </row>
    <row r="274" spans="2:28" ht="15.75" customHeight="1">
      <c r="B274" s="5"/>
      <c r="C274" s="5"/>
      <c r="D274" s="10"/>
      <c r="E274" s="11"/>
      <c r="F274" s="1"/>
      <c r="P274" s="1"/>
      <c r="R274" s="9"/>
      <c r="S274" s="9"/>
      <c r="T274" s="9"/>
      <c r="U274" s="9"/>
      <c r="W274" s="9"/>
      <c r="Y274" s="9"/>
      <c r="Z274" s="9"/>
      <c r="AA274" s="9"/>
      <c r="AB274" s="9"/>
    </row>
    <row r="275" spans="2:28" ht="15.75" customHeight="1">
      <c r="B275" s="5"/>
      <c r="C275" s="5"/>
      <c r="D275" s="10"/>
      <c r="E275" s="11"/>
      <c r="F275" s="1"/>
      <c r="P275" s="1"/>
      <c r="R275" s="9"/>
      <c r="S275" s="9"/>
      <c r="T275" s="9"/>
      <c r="U275" s="9"/>
      <c r="W275" s="9"/>
      <c r="Y275" s="9"/>
      <c r="Z275" s="9"/>
      <c r="AA275" s="9"/>
      <c r="AB275" s="9"/>
    </row>
    <row r="276" spans="2:28" ht="15.75" customHeight="1">
      <c r="B276" s="5"/>
      <c r="C276" s="5"/>
      <c r="D276" s="10"/>
      <c r="E276" s="11"/>
      <c r="F276" s="1"/>
      <c r="P276" s="1"/>
      <c r="R276" s="9"/>
      <c r="S276" s="9"/>
      <c r="T276" s="9"/>
      <c r="U276" s="9"/>
      <c r="W276" s="9"/>
      <c r="Y276" s="9"/>
      <c r="Z276" s="9"/>
      <c r="AA276" s="9"/>
      <c r="AB276" s="9"/>
    </row>
    <row r="277" spans="2:28" ht="15.75" customHeight="1">
      <c r="B277" s="5"/>
      <c r="C277" s="5"/>
      <c r="D277" s="10"/>
      <c r="E277" s="11"/>
      <c r="F277" s="1"/>
      <c r="P277" s="1"/>
      <c r="R277" s="9"/>
      <c r="S277" s="9"/>
      <c r="T277" s="9"/>
      <c r="U277" s="9"/>
      <c r="W277" s="9"/>
      <c r="Y277" s="9"/>
      <c r="Z277" s="9"/>
      <c r="AA277" s="9"/>
      <c r="AB277" s="9"/>
    </row>
    <row r="278" spans="2:28" ht="15.75" customHeight="1">
      <c r="B278" s="5"/>
      <c r="C278" s="5"/>
      <c r="D278" s="10"/>
      <c r="E278" s="11"/>
      <c r="F278" s="1"/>
      <c r="P278" s="1"/>
      <c r="R278" s="9"/>
      <c r="S278" s="9"/>
      <c r="T278" s="9"/>
      <c r="U278" s="9"/>
      <c r="W278" s="9"/>
      <c r="Y278" s="9"/>
      <c r="Z278" s="9"/>
      <c r="AA278" s="9"/>
      <c r="AB278" s="9"/>
    </row>
    <row r="279" spans="2:28" ht="15.75" customHeight="1">
      <c r="B279" s="5"/>
      <c r="C279" s="5"/>
      <c r="D279" s="10"/>
      <c r="E279" s="11"/>
      <c r="F279" s="1"/>
      <c r="P279" s="1"/>
      <c r="R279" s="9"/>
      <c r="S279" s="9"/>
      <c r="T279" s="9"/>
      <c r="U279" s="9"/>
      <c r="W279" s="9"/>
      <c r="Y279" s="9"/>
      <c r="Z279" s="9"/>
      <c r="AA279" s="9"/>
      <c r="AB279" s="9"/>
    </row>
    <row r="280" spans="2:28" ht="15.75" customHeight="1">
      <c r="B280" s="5"/>
      <c r="C280" s="5"/>
      <c r="D280" s="10"/>
      <c r="E280" s="11"/>
      <c r="F280" s="1"/>
      <c r="P280" s="1"/>
      <c r="R280" s="9"/>
      <c r="S280" s="9"/>
      <c r="T280" s="9"/>
      <c r="U280" s="9"/>
      <c r="W280" s="9"/>
      <c r="Y280" s="9"/>
      <c r="Z280" s="9"/>
      <c r="AA280" s="9"/>
      <c r="AB280" s="9"/>
    </row>
    <row r="281" spans="2:28" ht="15.75" customHeight="1">
      <c r="B281" s="5"/>
      <c r="C281" s="5"/>
      <c r="D281" s="10"/>
      <c r="E281" s="11"/>
      <c r="F281" s="1"/>
      <c r="P281" s="1"/>
      <c r="R281" s="9"/>
      <c r="S281" s="9"/>
      <c r="T281" s="9"/>
      <c r="U281" s="9"/>
      <c r="W281" s="9"/>
      <c r="Y281" s="9"/>
      <c r="Z281" s="9"/>
      <c r="AA281" s="9"/>
      <c r="AB281" s="9"/>
    </row>
    <row r="282" spans="2:28" ht="15.75" customHeight="1">
      <c r="B282" s="5"/>
      <c r="C282" s="5"/>
      <c r="D282" s="10"/>
      <c r="E282" s="11"/>
      <c r="F282" s="1"/>
      <c r="P282" s="1"/>
      <c r="R282" s="9"/>
      <c r="S282" s="9"/>
      <c r="T282" s="9"/>
      <c r="U282" s="9"/>
      <c r="W282" s="9"/>
      <c r="Y282" s="9"/>
      <c r="Z282" s="9"/>
      <c r="AA282" s="9"/>
      <c r="AB282" s="9"/>
    </row>
    <row r="283" spans="2:28" ht="15.75" customHeight="1">
      <c r="B283" s="5"/>
      <c r="C283" s="5"/>
      <c r="D283" s="10"/>
      <c r="E283" s="11"/>
      <c r="F283" s="1"/>
      <c r="P283" s="1"/>
      <c r="R283" s="9"/>
      <c r="S283" s="9"/>
      <c r="T283" s="9"/>
      <c r="U283" s="9"/>
      <c r="W283" s="9"/>
      <c r="Y283" s="9"/>
      <c r="Z283" s="9"/>
      <c r="AA283" s="9"/>
      <c r="AB283" s="9"/>
    </row>
    <row r="284" spans="2:28" ht="15.75" customHeight="1">
      <c r="B284" s="5"/>
      <c r="C284" s="5"/>
      <c r="D284" s="10"/>
      <c r="E284" s="11"/>
      <c r="F284" s="1"/>
      <c r="P284" s="1"/>
      <c r="R284" s="9"/>
      <c r="S284" s="9"/>
      <c r="T284" s="9"/>
      <c r="U284" s="9"/>
      <c r="W284" s="9"/>
      <c r="Y284" s="9"/>
      <c r="Z284" s="9"/>
      <c r="AA284" s="9"/>
      <c r="AB284" s="9"/>
    </row>
    <row r="285" spans="2:28" ht="15.75" customHeight="1">
      <c r="B285" s="5"/>
      <c r="C285" s="5"/>
      <c r="D285" s="10"/>
      <c r="E285" s="11"/>
      <c r="F285" s="1"/>
      <c r="P285" s="1"/>
      <c r="R285" s="9"/>
      <c r="S285" s="9"/>
      <c r="T285" s="9"/>
      <c r="U285" s="9"/>
      <c r="W285" s="9"/>
      <c r="Y285" s="9"/>
      <c r="Z285" s="9"/>
      <c r="AA285" s="9"/>
      <c r="AB285" s="9"/>
    </row>
    <row r="286" spans="2:28" ht="15.75" customHeight="1">
      <c r="B286" s="5"/>
      <c r="C286" s="5"/>
      <c r="D286" s="10"/>
      <c r="E286" s="11"/>
      <c r="F286" s="1"/>
      <c r="P286" s="1"/>
      <c r="R286" s="9"/>
      <c r="S286" s="9"/>
      <c r="T286" s="9"/>
      <c r="U286" s="9"/>
      <c r="W286" s="9"/>
      <c r="Y286" s="9"/>
      <c r="Z286" s="9"/>
      <c r="AA286" s="9"/>
      <c r="AB286" s="9"/>
    </row>
    <row r="287" spans="2:28" ht="15.75" customHeight="1">
      <c r="B287" s="5"/>
      <c r="C287" s="5"/>
      <c r="D287" s="10"/>
      <c r="E287" s="11"/>
      <c r="F287" s="1"/>
      <c r="P287" s="1"/>
      <c r="R287" s="9"/>
      <c r="S287" s="9"/>
      <c r="T287" s="9"/>
      <c r="U287" s="9"/>
      <c r="W287" s="9"/>
      <c r="Y287" s="9"/>
      <c r="Z287" s="9"/>
      <c r="AA287" s="9"/>
      <c r="AB287" s="9"/>
    </row>
    <row r="288" spans="2:28" ht="15.75" customHeight="1">
      <c r="B288" s="5"/>
      <c r="C288" s="5"/>
      <c r="D288" s="10"/>
      <c r="E288" s="11"/>
      <c r="F288" s="1"/>
      <c r="P288" s="1"/>
      <c r="R288" s="9"/>
      <c r="S288" s="9"/>
      <c r="T288" s="9"/>
      <c r="U288" s="9"/>
      <c r="W288" s="9"/>
      <c r="Y288" s="9"/>
      <c r="Z288" s="9"/>
      <c r="AA288" s="9"/>
      <c r="AB288" s="9"/>
    </row>
    <row r="289" spans="2:28" ht="15.75" customHeight="1">
      <c r="B289" s="5"/>
      <c r="C289" s="5"/>
      <c r="D289" s="10"/>
      <c r="E289" s="11"/>
      <c r="F289" s="1"/>
      <c r="P289" s="1"/>
      <c r="R289" s="9"/>
      <c r="S289" s="9"/>
      <c r="T289" s="9"/>
      <c r="U289" s="9"/>
      <c r="W289" s="9"/>
      <c r="Y289" s="9"/>
      <c r="Z289" s="9"/>
      <c r="AA289" s="9"/>
      <c r="AB289" s="9"/>
    </row>
    <row r="290" spans="2:28" ht="15.75" customHeight="1">
      <c r="B290" s="5"/>
      <c r="C290" s="5"/>
      <c r="D290" s="10"/>
      <c r="E290" s="11"/>
      <c r="F290" s="1"/>
      <c r="P290" s="1"/>
      <c r="R290" s="9"/>
      <c r="S290" s="9"/>
      <c r="T290" s="9"/>
      <c r="U290" s="9"/>
      <c r="W290" s="9"/>
      <c r="Y290" s="9"/>
      <c r="Z290" s="9"/>
      <c r="AA290" s="9"/>
      <c r="AB290" s="9"/>
    </row>
    <row r="291" spans="2:28" ht="15.75" customHeight="1">
      <c r="B291" s="5"/>
      <c r="C291" s="5"/>
      <c r="D291" s="10"/>
      <c r="E291" s="11"/>
      <c r="F291" s="1"/>
      <c r="P291" s="1"/>
      <c r="R291" s="9"/>
      <c r="S291" s="9"/>
      <c r="T291" s="9"/>
      <c r="U291" s="9"/>
      <c r="W291" s="9"/>
      <c r="Y291" s="9"/>
      <c r="Z291" s="9"/>
      <c r="AA291" s="9"/>
      <c r="AB291" s="9"/>
    </row>
    <row r="292" spans="2:28" ht="15.75" customHeight="1">
      <c r="B292" s="5"/>
      <c r="C292" s="5"/>
      <c r="D292" s="10"/>
      <c r="E292" s="11"/>
      <c r="F292" s="1"/>
      <c r="P292" s="1"/>
      <c r="R292" s="9"/>
      <c r="S292" s="9"/>
      <c r="T292" s="9"/>
      <c r="U292" s="9"/>
      <c r="W292" s="9"/>
      <c r="Y292" s="9"/>
      <c r="Z292" s="9"/>
      <c r="AA292" s="9"/>
      <c r="AB292" s="9"/>
    </row>
    <row r="293" spans="2:28" ht="15.75" customHeight="1">
      <c r="B293" s="5"/>
      <c r="C293" s="5"/>
      <c r="D293" s="10"/>
      <c r="E293" s="11"/>
      <c r="F293" s="1"/>
      <c r="P293" s="1"/>
      <c r="R293" s="9"/>
      <c r="S293" s="9"/>
      <c r="T293" s="9"/>
      <c r="U293" s="9"/>
      <c r="W293" s="9"/>
      <c r="Y293" s="9"/>
      <c r="Z293" s="9"/>
      <c r="AA293" s="9"/>
      <c r="AB293" s="9"/>
    </row>
    <row r="294" spans="2:28" ht="15.75" customHeight="1">
      <c r="B294" s="5"/>
      <c r="C294" s="5"/>
      <c r="D294" s="10"/>
      <c r="E294" s="11"/>
      <c r="F294" s="1"/>
      <c r="P294" s="1"/>
      <c r="R294" s="9"/>
      <c r="S294" s="9"/>
      <c r="T294" s="9"/>
      <c r="U294" s="9"/>
      <c r="W294" s="9"/>
      <c r="Y294" s="9"/>
      <c r="Z294" s="9"/>
      <c r="AA294" s="9"/>
      <c r="AB294" s="9"/>
    </row>
    <row r="295" spans="2:28" ht="15.75" customHeight="1">
      <c r="B295" s="5"/>
      <c r="C295" s="5"/>
      <c r="D295" s="10"/>
      <c r="E295" s="11"/>
      <c r="F295" s="1"/>
      <c r="P295" s="1"/>
      <c r="R295" s="9"/>
      <c r="S295" s="9"/>
      <c r="T295" s="9"/>
      <c r="U295" s="9"/>
      <c r="W295" s="9"/>
      <c r="Y295" s="9"/>
      <c r="Z295" s="9"/>
      <c r="AA295" s="9"/>
      <c r="AB295" s="9"/>
    </row>
    <row r="296" spans="2:28" ht="15.75" customHeight="1">
      <c r="B296" s="5"/>
      <c r="C296" s="5"/>
      <c r="D296" s="10"/>
      <c r="E296" s="11"/>
      <c r="F296" s="1"/>
      <c r="P296" s="1"/>
      <c r="R296" s="9"/>
      <c r="S296" s="9"/>
      <c r="T296" s="9"/>
      <c r="U296" s="9"/>
      <c r="W296" s="9"/>
      <c r="Y296" s="9"/>
      <c r="Z296" s="9"/>
      <c r="AA296" s="9"/>
      <c r="AB296" s="9"/>
    </row>
    <row r="297" spans="2:28" ht="15.75" customHeight="1">
      <c r="B297" s="5"/>
      <c r="C297" s="5"/>
      <c r="D297" s="10"/>
      <c r="E297" s="11"/>
      <c r="F297" s="1"/>
      <c r="P297" s="1"/>
      <c r="R297" s="9"/>
      <c r="S297" s="9"/>
      <c r="T297" s="9"/>
      <c r="U297" s="9"/>
      <c r="W297" s="9"/>
      <c r="Y297" s="9"/>
      <c r="Z297" s="9"/>
      <c r="AA297" s="9"/>
      <c r="AB297" s="9"/>
    </row>
    <row r="298" spans="2:28" ht="15.75" customHeight="1">
      <c r="B298" s="5"/>
      <c r="C298" s="5"/>
      <c r="D298" s="10"/>
      <c r="E298" s="11"/>
      <c r="F298" s="1"/>
      <c r="P298" s="1"/>
      <c r="R298" s="9"/>
      <c r="S298" s="9"/>
      <c r="T298" s="9"/>
      <c r="U298" s="9"/>
      <c r="W298" s="9"/>
      <c r="Y298" s="9"/>
      <c r="Z298" s="9"/>
      <c r="AA298" s="9"/>
      <c r="AB298" s="9"/>
    </row>
    <row r="299" spans="2:28" ht="15.75" customHeight="1">
      <c r="B299" s="5"/>
      <c r="C299" s="5"/>
      <c r="D299" s="10"/>
      <c r="E299" s="11"/>
      <c r="F299" s="1"/>
      <c r="P299" s="1"/>
      <c r="R299" s="9"/>
      <c r="S299" s="9"/>
      <c r="T299" s="9"/>
      <c r="U299" s="9"/>
      <c r="W299" s="9"/>
      <c r="Y299" s="9"/>
      <c r="Z299" s="9"/>
      <c r="AA299" s="9"/>
      <c r="AB299" s="9"/>
    </row>
    <row r="300" spans="2:28" ht="15.75" customHeight="1">
      <c r="B300" s="5"/>
      <c r="C300" s="5"/>
      <c r="D300" s="10"/>
      <c r="E300" s="11"/>
      <c r="F300" s="1"/>
      <c r="P300" s="1"/>
      <c r="R300" s="9"/>
      <c r="S300" s="9"/>
      <c r="T300" s="9"/>
      <c r="U300" s="9"/>
      <c r="W300" s="9"/>
      <c r="Y300" s="9"/>
      <c r="Z300" s="9"/>
      <c r="AA300" s="9"/>
      <c r="AB300" s="9"/>
    </row>
    <row r="301" spans="2:28" ht="15.75" customHeight="1">
      <c r="B301" s="5"/>
      <c r="C301" s="5"/>
      <c r="D301" s="10"/>
      <c r="E301" s="11"/>
      <c r="F301" s="1"/>
      <c r="P301" s="1"/>
      <c r="R301" s="9"/>
      <c r="S301" s="9"/>
      <c r="T301" s="9"/>
      <c r="U301" s="9"/>
      <c r="W301" s="9"/>
      <c r="Y301" s="9"/>
      <c r="Z301" s="9"/>
      <c r="AA301" s="9"/>
      <c r="AB301" s="9"/>
    </row>
    <row r="302" spans="2:28" ht="15.75" customHeight="1">
      <c r="B302" s="5"/>
      <c r="C302" s="5"/>
      <c r="D302" s="10"/>
      <c r="E302" s="11"/>
      <c r="F302" s="1"/>
      <c r="P302" s="1"/>
      <c r="R302" s="9"/>
      <c r="S302" s="9"/>
      <c r="T302" s="9"/>
      <c r="U302" s="9"/>
      <c r="W302" s="9"/>
      <c r="Y302" s="9"/>
      <c r="Z302" s="9"/>
      <c r="AA302" s="9"/>
      <c r="AB302" s="9"/>
    </row>
    <row r="303" spans="2:28" ht="15.75" customHeight="1">
      <c r="B303" s="5"/>
      <c r="C303" s="5"/>
      <c r="D303" s="10"/>
      <c r="E303" s="11"/>
      <c r="F303" s="1"/>
      <c r="P303" s="1"/>
      <c r="R303" s="9"/>
      <c r="S303" s="9"/>
      <c r="T303" s="9"/>
      <c r="U303" s="9"/>
      <c r="W303" s="9"/>
      <c r="Y303" s="9"/>
      <c r="Z303" s="9"/>
      <c r="AA303" s="9"/>
      <c r="AB303" s="9"/>
    </row>
    <row r="304" spans="2:28" ht="15.75" customHeight="1">
      <c r="B304" s="5"/>
      <c r="C304" s="5"/>
      <c r="D304" s="10"/>
      <c r="E304" s="11"/>
      <c r="F304" s="1"/>
      <c r="P304" s="1"/>
      <c r="R304" s="9"/>
      <c r="S304" s="9"/>
      <c r="T304" s="9"/>
      <c r="U304" s="9"/>
      <c r="W304" s="9"/>
      <c r="Y304" s="9"/>
      <c r="Z304" s="9"/>
      <c r="AA304" s="9"/>
      <c r="AB304" s="9"/>
    </row>
    <row r="305" spans="2:28" ht="15.75" customHeight="1">
      <c r="B305" s="5"/>
      <c r="C305" s="5"/>
      <c r="D305" s="10"/>
      <c r="E305" s="11"/>
      <c r="F305" s="1"/>
      <c r="P305" s="1"/>
      <c r="R305" s="9"/>
      <c r="S305" s="9"/>
      <c r="T305" s="9"/>
      <c r="U305" s="9"/>
      <c r="W305" s="9"/>
      <c r="Y305" s="9"/>
      <c r="Z305" s="9"/>
      <c r="AA305" s="9"/>
      <c r="AB305" s="9"/>
    </row>
    <row r="306" spans="2:28" ht="15.75" customHeight="1">
      <c r="B306" s="5"/>
      <c r="C306" s="5"/>
      <c r="D306" s="10"/>
      <c r="E306" s="11"/>
      <c r="F306" s="1"/>
      <c r="P306" s="1"/>
      <c r="R306" s="9"/>
      <c r="S306" s="9"/>
      <c r="T306" s="9"/>
      <c r="U306" s="9"/>
      <c r="W306" s="9"/>
      <c r="Y306" s="9"/>
      <c r="Z306" s="9"/>
      <c r="AA306" s="9"/>
      <c r="AB306" s="9"/>
    </row>
    <row r="307" spans="2:28" ht="15.75" customHeight="1">
      <c r="B307" s="5"/>
      <c r="C307" s="5"/>
      <c r="D307" s="10"/>
      <c r="E307" s="11"/>
      <c r="F307" s="1"/>
      <c r="P307" s="1"/>
      <c r="R307" s="9"/>
      <c r="S307" s="9"/>
      <c r="T307" s="9"/>
      <c r="U307" s="9"/>
      <c r="W307" s="9"/>
      <c r="Y307" s="9"/>
      <c r="Z307" s="9"/>
      <c r="AA307" s="9"/>
      <c r="AB307" s="9"/>
    </row>
    <row r="308" spans="2:28" ht="15.75" customHeight="1">
      <c r="B308" s="5"/>
      <c r="C308" s="5"/>
      <c r="D308" s="10"/>
      <c r="E308" s="11"/>
      <c r="F308" s="1"/>
      <c r="P308" s="1"/>
      <c r="R308" s="9"/>
      <c r="S308" s="9"/>
      <c r="T308" s="9"/>
      <c r="U308" s="9"/>
      <c r="W308" s="9"/>
      <c r="Y308" s="9"/>
      <c r="Z308" s="9"/>
      <c r="AA308" s="9"/>
      <c r="AB308" s="9"/>
    </row>
    <row r="309" spans="2:28" ht="15.75" customHeight="1">
      <c r="B309" s="5"/>
      <c r="C309" s="5"/>
      <c r="D309" s="10"/>
      <c r="E309" s="11"/>
      <c r="F309" s="1"/>
      <c r="P309" s="1"/>
      <c r="R309" s="9"/>
      <c r="S309" s="9"/>
      <c r="T309" s="9"/>
      <c r="U309" s="9"/>
      <c r="W309" s="9"/>
      <c r="Y309" s="9"/>
      <c r="Z309" s="9"/>
      <c r="AA309" s="9"/>
      <c r="AB309" s="9"/>
    </row>
    <row r="310" spans="2:28" ht="15.75" customHeight="1">
      <c r="B310" s="5"/>
      <c r="C310" s="5"/>
      <c r="D310" s="10"/>
      <c r="E310" s="11"/>
      <c r="F310" s="1"/>
      <c r="P310" s="1"/>
      <c r="R310" s="9"/>
      <c r="S310" s="9"/>
      <c r="T310" s="9"/>
      <c r="U310" s="9"/>
      <c r="W310" s="9"/>
      <c r="Y310" s="9"/>
      <c r="Z310" s="9"/>
      <c r="AA310" s="9"/>
      <c r="AB310" s="9"/>
    </row>
    <row r="311" spans="2:28" ht="15.75" customHeight="1">
      <c r="B311" s="5"/>
      <c r="C311" s="5"/>
      <c r="D311" s="10"/>
      <c r="E311" s="11"/>
      <c r="F311" s="1"/>
      <c r="P311" s="1"/>
      <c r="R311" s="9"/>
      <c r="S311" s="9"/>
      <c r="T311" s="9"/>
      <c r="U311" s="9"/>
      <c r="W311" s="9"/>
      <c r="Y311" s="9"/>
      <c r="Z311" s="9"/>
      <c r="AA311" s="9"/>
      <c r="AB311" s="9"/>
    </row>
    <row r="312" spans="2:28" ht="15.75" customHeight="1">
      <c r="B312" s="5"/>
      <c r="C312" s="5"/>
      <c r="D312" s="10"/>
      <c r="E312" s="11"/>
      <c r="F312" s="1"/>
      <c r="P312" s="1"/>
      <c r="R312" s="9"/>
      <c r="S312" s="9"/>
      <c r="T312" s="9"/>
      <c r="U312" s="9"/>
      <c r="W312" s="9"/>
      <c r="Y312" s="9"/>
      <c r="Z312" s="9"/>
      <c r="AA312" s="9"/>
      <c r="AB312" s="9"/>
    </row>
    <row r="313" spans="2:28" ht="15.75" customHeight="1">
      <c r="B313" s="5"/>
      <c r="C313" s="5"/>
      <c r="D313" s="10"/>
      <c r="E313" s="11"/>
      <c r="F313" s="1"/>
      <c r="P313" s="1"/>
      <c r="R313" s="9"/>
      <c r="S313" s="9"/>
      <c r="T313" s="9"/>
      <c r="U313" s="9"/>
      <c r="W313" s="9"/>
      <c r="Y313" s="9"/>
      <c r="Z313" s="9"/>
      <c r="AA313" s="9"/>
      <c r="AB313" s="9"/>
    </row>
    <row r="314" spans="2:28" ht="15.75" customHeight="1">
      <c r="F314" s="1"/>
    </row>
    <row r="315" spans="2:28" ht="15.75" customHeight="1">
      <c r="F315" s="1"/>
    </row>
    <row r="316" spans="2:28" ht="15.75" customHeight="1">
      <c r="F316" s="1"/>
    </row>
    <row r="317" spans="2:28" ht="15.75" customHeight="1">
      <c r="F317" s="1"/>
    </row>
    <row r="318" spans="2:28" ht="15.75" customHeight="1">
      <c r="F318" s="1"/>
    </row>
    <row r="319" spans="2:28" ht="15.75" customHeight="1">
      <c r="F319" s="1"/>
    </row>
    <row r="320" spans="2:28" ht="15.75" customHeight="1">
      <c r="F320" s="1"/>
    </row>
    <row r="321" spans="6:6" ht="15.75" customHeight="1">
      <c r="F321" s="1"/>
    </row>
    <row r="322" spans="6:6" ht="15.75" customHeight="1">
      <c r="F322" s="1"/>
    </row>
    <row r="323" spans="6:6" ht="15.75" customHeight="1">
      <c r="F323" s="1"/>
    </row>
    <row r="324" spans="6:6" ht="15.75" customHeight="1">
      <c r="F324" s="1"/>
    </row>
    <row r="325" spans="6:6" ht="15.75" customHeight="1">
      <c r="F325" s="1"/>
    </row>
    <row r="326" spans="6:6" ht="15.75" customHeight="1">
      <c r="F326" s="1"/>
    </row>
    <row r="327" spans="6:6" ht="15.75" customHeight="1">
      <c r="F327" s="1"/>
    </row>
    <row r="328" spans="6:6" ht="15.75" customHeight="1">
      <c r="F328" s="1"/>
    </row>
    <row r="329" spans="6:6" ht="15.75" customHeight="1">
      <c r="F329" s="1"/>
    </row>
    <row r="330" spans="6:6" ht="15.75" customHeight="1">
      <c r="F330" s="1"/>
    </row>
    <row r="331" spans="6:6" ht="15.75" customHeight="1">
      <c r="F331" s="1"/>
    </row>
    <row r="332" spans="6:6" ht="15.75" customHeight="1">
      <c r="F332" s="1"/>
    </row>
    <row r="333" spans="6:6" ht="15.75" customHeight="1">
      <c r="F333" s="1"/>
    </row>
    <row r="334" spans="6:6" ht="15.75" customHeight="1">
      <c r="F334" s="1"/>
    </row>
    <row r="335" spans="6:6" ht="15.75" customHeight="1">
      <c r="F335" s="1"/>
    </row>
    <row r="336" spans="6:6" ht="15.75" customHeight="1">
      <c r="F336" s="1"/>
    </row>
    <row r="337" spans="6:6" ht="15.75" customHeight="1">
      <c r="F337" s="1"/>
    </row>
    <row r="338" spans="6:6" ht="15.75" customHeight="1">
      <c r="F338" s="1"/>
    </row>
    <row r="339" spans="6:6" ht="15.75" customHeight="1">
      <c r="F339" s="1"/>
    </row>
    <row r="340" spans="6:6" ht="15.75" customHeight="1">
      <c r="F340" s="1"/>
    </row>
    <row r="341" spans="6:6" ht="15.75" customHeight="1">
      <c r="F341" s="1"/>
    </row>
    <row r="342" spans="6:6" ht="15.75" customHeight="1">
      <c r="F342" s="1"/>
    </row>
    <row r="343" spans="6:6" ht="15.75" customHeight="1">
      <c r="F343" s="1"/>
    </row>
    <row r="344" spans="6:6" ht="15.75" customHeight="1">
      <c r="F344" s="1"/>
    </row>
    <row r="345" spans="6:6" ht="15.75" customHeight="1">
      <c r="F345" s="1"/>
    </row>
    <row r="346" spans="6:6" ht="15.75" customHeight="1">
      <c r="F346" s="1"/>
    </row>
    <row r="347" spans="6:6" ht="15.75" customHeight="1">
      <c r="F347" s="1"/>
    </row>
    <row r="348" spans="6:6" ht="15.75" customHeight="1">
      <c r="F348" s="1"/>
    </row>
    <row r="349" spans="6:6" ht="15.75" customHeight="1">
      <c r="F349" s="1"/>
    </row>
    <row r="350" spans="6:6" ht="15.75" customHeight="1">
      <c r="F350" s="1"/>
    </row>
    <row r="351" spans="6:6" ht="15.75" customHeight="1">
      <c r="F351" s="1"/>
    </row>
    <row r="352" spans="6:6" ht="15.75" customHeight="1">
      <c r="F352" s="1"/>
    </row>
    <row r="353" spans="6:6" ht="15.75" customHeight="1">
      <c r="F353" s="1"/>
    </row>
    <row r="354" spans="6:6" ht="15.75" customHeight="1">
      <c r="F354" s="1"/>
    </row>
    <row r="355" spans="6:6" ht="15.75" customHeight="1">
      <c r="F355" s="1"/>
    </row>
    <row r="356" spans="6:6" ht="15.75" customHeight="1">
      <c r="F356" s="1"/>
    </row>
    <row r="357" spans="6:6" ht="15.75" customHeight="1">
      <c r="F357" s="1"/>
    </row>
    <row r="358" spans="6:6" ht="15.75" customHeight="1">
      <c r="F358" s="1"/>
    </row>
    <row r="359" spans="6:6" ht="15.75" customHeight="1">
      <c r="F359" s="1"/>
    </row>
    <row r="360" spans="6:6" ht="15.75" customHeight="1">
      <c r="F360" s="1"/>
    </row>
    <row r="361" spans="6:6" ht="15.75" customHeight="1">
      <c r="F361" s="1"/>
    </row>
    <row r="362" spans="6:6" ht="15.75" customHeight="1">
      <c r="F362" s="1"/>
    </row>
    <row r="363" spans="6:6" ht="15.75" customHeight="1">
      <c r="F363" s="1"/>
    </row>
    <row r="364" spans="6:6" ht="15.75" customHeight="1">
      <c r="F364" s="1"/>
    </row>
    <row r="365" spans="6:6" ht="15.75" customHeight="1">
      <c r="F365" s="1"/>
    </row>
    <row r="366" spans="6:6" ht="15.75" customHeight="1">
      <c r="F366" s="1"/>
    </row>
    <row r="367" spans="6:6" ht="15.75" customHeight="1">
      <c r="F367" s="1"/>
    </row>
    <row r="368" spans="6:6" ht="15.75" customHeight="1">
      <c r="F368" s="1"/>
    </row>
    <row r="369" spans="6:6" ht="15.75" customHeight="1">
      <c r="F369" s="1"/>
    </row>
    <row r="370" spans="6:6" ht="15.75" customHeight="1">
      <c r="F370" s="1"/>
    </row>
    <row r="371" spans="6:6" ht="15.75" customHeight="1">
      <c r="F371" s="1"/>
    </row>
    <row r="372" spans="6:6" ht="15.75" customHeight="1">
      <c r="F372" s="1"/>
    </row>
    <row r="373" spans="6:6" ht="15.75" customHeight="1">
      <c r="F373" s="1"/>
    </row>
    <row r="374" spans="6:6" ht="15.75" customHeight="1">
      <c r="F374" s="1"/>
    </row>
    <row r="375" spans="6:6" ht="15.75" customHeight="1">
      <c r="F375" s="1"/>
    </row>
    <row r="376" spans="6:6" ht="15.75" customHeight="1">
      <c r="F376" s="1"/>
    </row>
    <row r="377" spans="6:6" ht="15.75" customHeight="1">
      <c r="F377" s="1"/>
    </row>
    <row r="378" spans="6:6" ht="15.75" customHeight="1">
      <c r="F378" s="1"/>
    </row>
    <row r="379" spans="6:6" ht="15.75" customHeight="1">
      <c r="F379" s="1"/>
    </row>
    <row r="380" spans="6:6" ht="15.75" customHeight="1">
      <c r="F380" s="1"/>
    </row>
    <row r="381" spans="6:6" ht="15.75" customHeight="1">
      <c r="F381" s="1"/>
    </row>
    <row r="382" spans="6:6" ht="15.75" customHeight="1">
      <c r="F382" s="1"/>
    </row>
    <row r="383" spans="6:6" ht="15.75" customHeight="1">
      <c r="F383" s="1"/>
    </row>
    <row r="384" spans="6:6" ht="15.75" customHeight="1">
      <c r="F384" s="1"/>
    </row>
    <row r="385" spans="6:6" ht="15.75" customHeight="1">
      <c r="F385" s="1"/>
    </row>
    <row r="386" spans="6:6" ht="15.75" customHeight="1">
      <c r="F386" s="1"/>
    </row>
    <row r="387" spans="6:6" ht="15.75" customHeight="1">
      <c r="F387" s="1"/>
    </row>
    <row r="388" spans="6:6" ht="15.75" customHeight="1">
      <c r="F388" s="1"/>
    </row>
    <row r="389" spans="6:6" ht="15.75" customHeight="1">
      <c r="F389" s="1"/>
    </row>
    <row r="390" spans="6:6" ht="15.75" customHeight="1">
      <c r="F390" s="1"/>
    </row>
    <row r="391" spans="6:6" ht="15.75" customHeight="1">
      <c r="F391" s="1"/>
    </row>
    <row r="392" spans="6:6" ht="15.75" customHeight="1">
      <c r="F392" s="1"/>
    </row>
    <row r="393" spans="6:6" ht="15.75" customHeight="1">
      <c r="F393" s="1"/>
    </row>
    <row r="394" spans="6:6" ht="15.75" customHeight="1">
      <c r="F394" s="1"/>
    </row>
    <row r="395" spans="6:6" ht="15.75" customHeight="1">
      <c r="F395" s="1"/>
    </row>
    <row r="396" spans="6:6" ht="15.75" customHeight="1">
      <c r="F396" s="1"/>
    </row>
    <row r="397" spans="6:6" ht="15.75" customHeight="1">
      <c r="F397" s="1"/>
    </row>
    <row r="398" spans="6:6" ht="15.75" customHeight="1">
      <c r="F398" s="1"/>
    </row>
    <row r="399" spans="6:6" ht="15.75" customHeight="1">
      <c r="F399" s="1"/>
    </row>
    <row r="400" spans="6:6" ht="15.75" customHeight="1">
      <c r="F400" s="1"/>
    </row>
    <row r="401" spans="6:6" ht="15.75" customHeight="1">
      <c r="F401" s="1"/>
    </row>
    <row r="402" spans="6:6" ht="15.75" customHeight="1">
      <c r="F402" s="1"/>
    </row>
    <row r="403" spans="6:6" ht="15.75" customHeight="1">
      <c r="F403" s="1"/>
    </row>
    <row r="404" spans="6:6" ht="15.75" customHeight="1">
      <c r="F404" s="1"/>
    </row>
    <row r="405" spans="6:6" ht="15.75" customHeight="1">
      <c r="F405" s="1"/>
    </row>
    <row r="406" spans="6:6" ht="15.75" customHeight="1">
      <c r="F406" s="1"/>
    </row>
    <row r="407" spans="6:6" ht="15.75" customHeight="1">
      <c r="F407" s="1"/>
    </row>
    <row r="408" spans="6:6" ht="15.75" customHeight="1">
      <c r="F408" s="1"/>
    </row>
    <row r="409" spans="6:6" ht="15.75" customHeight="1">
      <c r="F409" s="1"/>
    </row>
    <row r="410" spans="6:6" ht="15.75" customHeight="1">
      <c r="F410" s="1"/>
    </row>
    <row r="411" spans="6:6" ht="15.75" customHeight="1">
      <c r="F411" s="1"/>
    </row>
    <row r="412" spans="6:6" ht="15.75" customHeight="1">
      <c r="F412" s="1"/>
    </row>
    <row r="413" spans="6:6" ht="15.75" customHeight="1">
      <c r="F413" s="1"/>
    </row>
    <row r="414" spans="6:6" ht="15.75" customHeight="1">
      <c r="F414" s="1"/>
    </row>
    <row r="415" spans="6:6" ht="15.75" customHeight="1">
      <c r="F415" s="1"/>
    </row>
    <row r="416" spans="6:6" ht="15.75" customHeight="1">
      <c r="F416" s="1"/>
    </row>
    <row r="417" spans="6:6" ht="15.75" customHeight="1">
      <c r="F417" s="1"/>
    </row>
    <row r="418" spans="6:6" ht="15.75" customHeight="1">
      <c r="F418" s="1"/>
    </row>
    <row r="419" spans="6:6" ht="15.75" customHeight="1">
      <c r="F419" s="1"/>
    </row>
    <row r="420" spans="6:6" ht="15.75" customHeight="1">
      <c r="F420" s="1"/>
    </row>
    <row r="421" spans="6:6" ht="15.75" customHeight="1">
      <c r="F421" s="1"/>
    </row>
    <row r="422" spans="6:6" ht="15.75" customHeight="1">
      <c r="F422" s="1"/>
    </row>
    <row r="423" spans="6:6" ht="15.75" customHeight="1">
      <c r="F423" s="1"/>
    </row>
    <row r="424" spans="6:6" ht="15.75" customHeight="1">
      <c r="F424" s="1"/>
    </row>
    <row r="425" spans="6:6" ht="15.75" customHeight="1">
      <c r="F425" s="1"/>
    </row>
    <row r="426" spans="6:6" ht="15.75" customHeight="1">
      <c r="F426" s="1"/>
    </row>
    <row r="427" spans="6:6" ht="15.75" customHeight="1">
      <c r="F427" s="1"/>
    </row>
    <row r="428" spans="6:6" ht="15.75" customHeight="1">
      <c r="F428" s="1"/>
    </row>
    <row r="429" spans="6:6" ht="15.75" customHeight="1">
      <c r="F429" s="1"/>
    </row>
    <row r="430" spans="6:6" ht="15.75" customHeight="1">
      <c r="F430" s="1"/>
    </row>
    <row r="431" spans="6:6" ht="15.75" customHeight="1">
      <c r="F431" s="1"/>
    </row>
    <row r="432" spans="6:6" ht="15.75" customHeight="1">
      <c r="F432" s="1"/>
    </row>
    <row r="433" spans="6:6" ht="15.75" customHeight="1">
      <c r="F433" s="1"/>
    </row>
    <row r="434" spans="6:6" ht="15.75" customHeight="1">
      <c r="F434" s="1"/>
    </row>
    <row r="435" spans="6:6" ht="15.75" customHeight="1">
      <c r="F435" s="1"/>
    </row>
    <row r="436" spans="6:6" ht="15.75" customHeight="1">
      <c r="F436" s="1"/>
    </row>
    <row r="437" spans="6:6" ht="15.75" customHeight="1">
      <c r="F437" s="1"/>
    </row>
    <row r="438" spans="6:6" ht="15.75" customHeight="1">
      <c r="F438" s="1"/>
    </row>
    <row r="439" spans="6:6" ht="15.75" customHeight="1">
      <c r="F439" s="1"/>
    </row>
    <row r="440" spans="6:6" ht="15.75" customHeight="1">
      <c r="F440" s="1"/>
    </row>
    <row r="441" spans="6:6" ht="15.75" customHeight="1">
      <c r="F441" s="1"/>
    </row>
    <row r="442" spans="6:6" ht="15.75" customHeight="1">
      <c r="F442" s="1"/>
    </row>
    <row r="443" spans="6:6" ht="15.75" customHeight="1">
      <c r="F443" s="1"/>
    </row>
    <row r="444" spans="6:6" ht="15.75" customHeight="1">
      <c r="F444" s="1"/>
    </row>
    <row r="445" spans="6:6" ht="15.75" customHeight="1">
      <c r="F445" s="1"/>
    </row>
    <row r="446" spans="6:6" ht="15.75" customHeight="1">
      <c r="F446" s="1"/>
    </row>
    <row r="447" spans="6:6" ht="15.75" customHeight="1">
      <c r="F447" s="1"/>
    </row>
    <row r="448" spans="6:6" ht="15.75" customHeight="1">
      <c r="F448" s="1"/>
    </row>
    <row r="449" spans="6:6" ht="15.75" customHeight="1">
      <c r="F449" s="1"/>
    </row>
    <row r="450" spans="6:6" ht="15.75" customHeight="1">
      <c r="F450" s="1"/>
    </row>
    <row r="451" spans="6:6" ht="15.75" customHeight="1">
      <c r="F451" s="1"/>
    </row>
    <row r="452" spans="6:6" ht="15.75" customHeight="1">
      <c r="F452" s="1"/>
    </row>
    <row r="453" spans="6:6" ht="15.75" customHeight="1">
      <c r="F453" s="1"/>
    </row>
    <row r="454" spans="6:6" ht="15.75" customHeight="1">
      <c r="F454" s="1"/>
    </row>
    <row r="455" spans="6:6" ht="15.75" customHeight="1">
      <c r="F455" s="1"/>
    </row>
    <row r="456" spans="6:6" ht="15.75" customHeight="1">
      <c r="F456" s="1"/>
    </row>
    <row r="457" spans="6:6" ht="15.75" customHeight="1">
      <c r="F457" s="1"/>
    </row>
    <row r="458" spans="6:6" ht="15.75" customHeight="1">
      <c r="F458" s="1"/>
    </row>
    <row r="459" spans="6:6" ht="15.75" customHeight="1">
      <c r="F459" s="1"/>
    </row>
    <row r="460" spans="6:6" ht="15.75" customHeight="1">
      <c r="F460" s="1"/>
    </row>
    <row r="461" spans="6:6" ht="15.75" customHeight="1">
      <c r="F461" s="1"/>
    </row>
    <row r="462" spans="6:6" ht="15.75" customHeight="1">
      <c r="F462" s="1"/>
    </row>
    <row r="463" spans="6:6" ht="15.75" customHeight="1">
      <c r="F463" s="1"/>
    </row>
    <row r="464" spans="6:6" ht="15.75" customHeight="1">
      <c r="F464" s="1"/>
    </row>
    <row r="465" spans="6:6" ht="15.75" customHeight="1">
      <c r="F465" s="1"/>
    </row>
    <row r="466" spans="6:6" ht="15.75" customHeight="1">
      <c r="F466" s="1"/>
    </row>
    <row r="467" spans="6:6" ht="15.75" customHeight="1">
      <c r="F467" s="1"/>
    </row>
    <row r="468" spans="6:6" ht="15.75" customHeight="1">
      <c r="F468" s="1"/>
    </row>
    <row r="469" spans="6:6" ht="15.75" customHeight="1">
      <c r="F469" s="1"/>
    </row>
    <row r="470" spans="6:6" ht="15.75" customHeight="1">
      <c r="F470" s="1"/>
    </row>
    <row r="471" spans="6:6" ht="15.75" customHeight="1">
      <c r="F471" s="1"/>
    </row>
    <row r="472" spans="6:6" ht="15.75" customHeight="1">
      <c r="F472" s="1"/>
    </row>
    <row r="473" spans="6:6" ht="15.75" customHeight="1">
      <c r="F473" s="1"/>
    </row>
    <row r="474" spans="6:6" ht="15.75" customHeight="1">
      <c r="F474" s="1"/>
    </row>
    <row r="475" spans="6:6" ht="15.75" customHeight="1">
      <c r="F475" s="1"/>
    </row>
    <row r="476" spans="6:6" ht="15.75" customHeight="1">
      <c r="F476" s="1"/>
    </row>
    <row r="477" spans="6:6" ht="15.75" customHeight="1">
      <c r="F477" s="1"/>
    </row>
    <row r="478" spans="6:6" ht="15.75" customHeight="1">
      <c r="F478" s="1"/>
    </row>
    <row r="479" spans="6:6" ht="15.75" customHeight="1">
      <c r="F479" s="1"/>
    </row>
    <row r="480" spans="6:6" ht="15.75" customHeight="1">
      <c r="F480" s="1"/>
    </row>
    <row r="481" spans="6:6" ht="15.75" customHeight="1">
      <c r="F481" s="1"/>
    </row>
    <row r="482" spans="6:6" ht="15.75" customHeight="1">
      <c r="F482" s="1"/>
    </row>
    <row r="483" spans="6:6" ht="15.75" customHeight="1">
      <c r="F483" s="1"/>
    </row>
    <row r="484" spans="6:6" ht="15.75" customHeight="1">
      <c r="F484" s="1"/>
    </row>
    <row r="485" spans="6:6" ht="15.75" customHeight="1">
      <c r="F485" s="1"/>
    </row>
    <row r="486" spans="6:6" ht="15.75" customHeight="1">
      <c r="F486" s="1"/>
    </row>
    <row r="487" spans="6:6" ht="15.75" customHeight="1">
      <c r="F487" s="1"/>
    </row>
    <row r="488" spans="6:6" ht="15.75" customHeight="1">
      <c r="F488" s="1"/>
    </row>
    <row r="489" spans="6:6" ht="15.75" customHeight="1">
      <c r="F489" s="1"/>
    </row>
    <row r="490" spans="6:6" ht="15.75" customHeight="1">
      <c r="F490" s="1"/>
    </row>
    <row r="491" spans="6:6" ht="15.75" customHeight="1">
      <c r="F491" s="1"/>
    </row>
    <row r="492" spans="6:6" ht="15.75" customHeight="1">
      <c r="F492" s="1"/>
    </row>
    <row r="493" spans="6:6" ht="15.75" customHeight="1">
      <c r="F493" s="1"/>
    </row>
    <row r="494" spans="6:6" ht="15.75" customHeight="1">
      <c r="F494" s="1"/>
    </row>
    <row r="495" spans="6:6" ht="15.75" customHeight="1">
      <c r="F495" s="1"/>
    </row>
    <row r="496" spans="6:6" ht="15.75" customHeight="1">
      <c r="F496" s="1"/>
    </row>
    <row r="497" spans="6:6" ht="15.75" customHeight="1">
      <c r="F497" s="1"/>
    </row>
    <row r="498" spans="6:6" ht="15.75" customHeight="1">
      <c r="F498" s="1"/>
    </row>
    <row r="499" spans="6:6" ht="15.75" customHeight="1">
      <c r="F499" s="1"/>
    </row>
    <row r="500" spans="6:6" ht="15.75" customHeight="1">
      <c r="F500" s="1"/>
    </row>
    <row r="501" spans="6:6" ht="15.75" customHeight="1">
      <c r="F501" s="1"/>
    </row>
    <row r="502" spans="6:6" ht="15.75" customHeight="1">
      <c r="F502" s="1"/>
    </row>
    <row r="503" spans="6:6" ht="15.75" customHeight="1">
      <c r="F503" s="1"/>
    </row>
    <row r="504" spans="6:6" ht="15.75" customHeight="1">
      <c r="F504" s="1"/>
    </row>
    <row r="505" spans="6:6" ht="15.75" customHeight="1">
      <c r="F505" s="1"/>
    </row>
    <row r="506" spans="6:6" ht="15.75" customHeight="1">
      <c r="F506" s="1"/>
    </row>
    <row r="507" spans="6:6" ht="15.75" customHeight="1">
      <c r="F507" s="1"/>
    </row>
    <row r="508" spans="6:6" ht="15.75" customHeight="1">
      <c r="F508" s="1"/>
    </row>
    <row r="509" spans="6:6" ht="15.75" customHeight="1">
      <c r="F509" s="1"/>
    </row>
    <row r="510" spans="6:6" ht="15.75" customHeight="1">
      <c r="F510" s="1"/>
    </row>
    <row r="511" spans="6:6" ht="15.75" customHeight="1">
      <c r="F511" s="1"/>
    </row>
    <row r="512" spans="6:6" ht="15.75" customHeight="1">
      <c r="F512" s="1"/>
    </row>
    <row r="513" spans="6:6" ht="15.75" customHeight="1">
      <c r="F513" s="1"/>
    </row>
    <row r="514" spans="6:6" ht="15.75" customHeight="1">
      <c r="F514" s="1"/>
    </row>
    <row r="515" spans="6:6" ht="15.75" customHeight="1">
      <c r="F515" s="1"/>
    </row>
    <row r="516" spans="6:6" ht="15.75" customHeight="1">
      <c r="F516" s="1"/>
    </row>
    <row r="517" spans="6:6" ht="15.75" customHeight="1">
      <c r="F517" s="1"/>
    </row>
    <row r="518" spans="6:6" ht="15.75" customHeight="1">
      <c r="F518" s="1"/>
    </row>
    <row r="519" spans="6:6" ht="15.75" customHeight="1">
      <c r="F519" s="1"/>
    </row>
    <row r="520" spans="6:6" ht="15.75" customHeight="1">
      <c r="F520" s="1"/>
    </row>
    <row r="521" spans="6:6" ht="15.75" customHeight="1">
      <c r="F521" s="1"/>
    </row>
    <row r="522" spans="6:6" ht="15.75" customHeight="1">
      <c r="F522" s="1"/>
    </row>
    <row r="523" spans="6:6" ht="15.75" customHeight="1">
      <c r="F523" s="1"/>
    </row>
    <row r="524" spans="6:6" ht="15.75" customHeight="1">
      <c r="F524" s="1"/>
    </row>
    <row r="525" spans="6:6" ht="15.75" customHeight="1">
      <c r="F525" s="1"/>
    </row>
    <row r="526" spans="6:6" ht="15.75" customHeight="1">
      <c r="F526" s="1"/>
    </row>
    <row r="527" spans="6:6" ht="15.75" customHeight="1">
      <c r="F527" s="1"/>
    </row>
    <row r="528" spans="6:6" ht="15.75" customHeight="1">
      <c r="F528" s="1"/>
    </row>
    <row r="529" spans="6:6" ht="15.75" customHeight="1">
      <c r="F529" s="1"/>
    </row>
    <row r="530" spans="6:6" ht="15.75" customHeight="1">
      <c r="F530" s="1"/>
    </row>
    <row r="531" spans="6:6" ht="15.75" customHeight="1">
      <c r="F531" s="1"/>
    </row>
    <row r="532" spans="6:6" ht="15.75" customHeight="1">
      <c r="F532" s="1"/>
    </row>
    <row r="533" spans="6:6" ht="15.75" customHeight="1">
      <c r="F533" s="1"/>
    </row>
    <row r="534" spans="6:6" ht="15.75" customHeight="1">
      <c r="F534" s="1"/>
    </row>
    <row r="535" spans="6:6" ht="15.75" customHeight="1">
      <c r="F535" s="1"/>
    </row>
    <row r="536" spans="6:6" ht="15.75" customHeight="1">
      <c r="F536" s="1"/>
    </row>
    <row r="537" spans="6:6" ht="15.75" customHeight="1">
      <c r="F537" s="1"/>
    </row>
    <row r="538" spans="6:6" ht="15.75" customHeight="1">
      <c r="F538" s="1"/>
    </row>
    <row r="539" spans="6:6" ht="15.75" customHeight="1">
      <c r="F539" s="1"/>
    </row>
    <row r="540" spans="6:6" ht="15.75" customHeight="1">
      <c r="F540" s="1"/>
    </row>
    <row r="541" spans="6:6" ht="15.75" customHeight="1">
      <c r="F541" s="1"/>
    </row>
    <row r="542" spans="6:6" ht="15.75" customHeight="1">
      <c r="F542" s="1"/>
    </row>
    <row r="543" spans="6:6" ht="15.75" customHeight="1">
      <c r="F543" s="1"/>
    </row>
    <row r="544" spans="6:6" ht="15.75" customHeight="1">
      <c r="F544" s="1"/>
    </row>
    <row r="545" spans="6:6" ht="15.75" customHeight="1">
      <c r="F545" s="1"/>
    </row>
    <row r="546" spans="6:6" ht="15.75" customHeight="1">
      <c r="F546" s="1"/>
    </row>
    <row r="547" spans="6:6" ht="15.75" customHeight="1">
      <c r="F547" s="1"/>
    </row>
    <row r="548" spans="6:6" ht="15.75" customHeight="1">
      <c r="F548" s="1"/>
    </row>
    <row r="549" spans="6:6" ht="15.75" customHeight="1">
      <c r="F549" s="1"/>
    </row>
    <row r="550" spans="6:6" ht="15.75" customHeight="1">
      <c r="F550" s="1"/>
    </row>
    <row r="551" spans="6:6" ht="15.75" customHeight="1">
      <c r="F551" s="1"/>
    </row>
    <row r="552" spans="6:6" ht="15.75" customHeight="1">
      <c r="F552" s="1"/>
    </row>
    <row r="553" spans="6:6" ht="15.75" customHeight="1">
      <c r="F553" s="1"/>
    </row>
    <row r="554" spans="6:6" ht="15.75" customHeight="1">
      <c r="F554" s="1"/>
    </row>
    <row r="555" spans="6:6" ht="15.75" customHeight="1">
      <c r="F555" s="1"/>
    </row>
    <row r="556" spans="6:6" ht="15.75" customHeight="1">
      <c r="F556" s="1"/>
    </row>
    <row r="557" spans="6:6" ht="15.75" customHeight="1">
      <c r="F557" s="1"/>
    </row>
    <row r="558" spans="6:6" ht="15.75" customHeight="1">
      <c r="F558" s="1"/>
    </row>
    <row r="559" spans="6:6" ht="15.75" customHeight="1">
      <c r="F559" s="1"/>
    </row>
    <row r="560" spans="6:6" ht="15.75" customHeight="1">
      <c r="F560" s="1"/>
    </row>
    <row r="561" spans="6:6" ht="15.75" customHeight="1">
      <c r="F561" s="1"/>
    </row>
    <row r="562" spans="6:6" ht="15.75" customHeight="1">
      <c r="F562" s="1"/>
    </row>
    <row r="563" spans="6:6" ht="15.75" customHeight="1">
      <c r="F563" s="1"/>
    </row>
    <row r="564" spans="6:6" ht="15.75" customHeight="1">
      <c r="F564" s="1"/>
    </row>
    <row r="565" spans="6:6" ht="15.75" customHeight="1">
      <c r="F565" s="1"/>
    </row>
    <row r="566" spans="6:6" ht="15.75" customHeight="1">
      <c r="F566" s="1"/>
    </row>
    <row r="567" spans="6:6" ht="15.75" customHeight="1">
      <c r="F567" s="1"/>
    </row>
    <row r="568" spans="6:6" ht="15.75" customHeight="1">
      <c r="F568" s="1"/>
    </row>
    <row r="569" spans="6:6" ht="15.75" customHeight="1">
      <c r="F569" s="1"/>
    </row>
    <row r="570" spans="6:6" ht="15.75" customHeight="1">
      <c r="F570" s="1"/>
    </row>
    <row r="571" spans="6:6" ht="15.75" customHeight="1">
      <c r="F571" s="1"/>
    </row>
    <row r="572" spans="6:6" ht="15.75" customHeight="1">
      <c r="F572" s="1"/>
    </row>
    <row r="573" spans="6:6" ht="15.75" customHeight="1">
      <c r="F573" s="1"/>
    </row>
    <row r="574" spans="6:6" ht="15.75" customHeight="1">
      <c r="F574" s="1"/>
    </row>
    <row r="575" spans="6:6" ht="15.75" customHeight="1">
      <c r="F575" s="1"/>
    </row>
    <row r="576" spans="6:6" ht="15.75" customHeight="1">
      <c r="F576" s="1"/>
    </row>
    <row r="577" spans="6:6" ht="15.75" customHeight="1">
      <c r="F577" s="1"/>
    </row>
    <row r="578" spans="6:6" ht="15.75" customHeight="1">
      <c r="F578" s="1"/>
    </row>
    <row r="579" spans="6:6" ht="15.75" customHeight="1">
      <c r="F579" s="1"/>
    </row>
    <row r="580" spans="6:6" ht="15.75" customHeight="1">
      <c r="F580" s="1"/>
    </row>
    <row r="581" spans="6:6" ht="15.75" customHeight="1">
      <c r="F581" s="1"/>
    </row>
    <row r="582" spans="6:6" ht="15.75" customHeight="1">
      <c r="F582" s="1"/>
    </row>
    <row r="583" spans="6:6" ht="15.75" customHeight="1">
      <c r="F583" s="1"/>
    </row>
    <row r="584" spans="6:6" ht="15.75" customHeight="1">
      <c r="F584" s="1"/>
    </row>
    <row r="585" spans="6:6" ht="15.75" customHeight="1">
      <c r="F585" s="1"/>
    </row>
    <row r="586" spans="6:6" ht="15.75" customHeight="1">
      <c r="F586" s="1"/>
    </row>
    <row r="587" spans="6:6" ht="15.75" customHeight="1">
      <c r="F587" s="1"/>
    </row>
    <row r="588" spans="6:6" ht="15.75" customHeight="1">
      <c r="F588" s="1"/>
    </row>
    <row r="589" spans="6:6" ht="15.75" customHeight="1">
      <c r="F589" s="1"/>
    </row>
    <row r="590" spans="6:6" ht="15.75" customHeight="1">
      <c r="F590" s="1"/>
    </row>
    <row r="591" spans="6:6" ht="15.75" customHeight="1">
      <c r="F591" s="1"/>
    </row>
    <row r="592" spans="6:6" ht="15.75" customHeight="1">
      <c r="F592" s="1"/>
    </row>
    <row r="593" spans="6:6" ht="15.75" customHeight="1">
      <c r="F593" s="1"/>
    </row>
    <row r="594" spans="6:6" ht="15.75" customHeight="1">
      <c r="F594" s="1"/>
    </row>
    <row r="595" spans="6:6" ht="15.75" customHeight="1">
      <c r="F595" s="1"/>
    </row>
    <row r="596" spans="6:6" ht="15.75" customHeight="1">
      <c r="F596" s="1"/>
    </row>
    <row r="597" spans="6:6" ht="15.75" customHeight="1">
      <c r="F597" s="1"/>
    </row>
    <row r="598" spans="6:6" ht="15.75" customHeight="1">
      <c r="F598" s="1"/>
    </row>
    <row r="599" spans="6:6" ht="15.75" customHeight="1">
      <c r="F599" s="1"/>
    </row>
    <row r="600" spans="6:6" ht="15.75" customHeight="1">
      <c r="F600" s="1"/>
    </row>
    <row r="601" spans="6:6" ht="15.75" customHeight="1">
      <c r="F601" s="1"/>
    </row>
    <row r="602" spans="6:6" ht="15.75" customHeight="1">
      <c r="F602" s="1"/>
    </row>
    <row r="603" spans="6:6" ht="15.75" customHeight="1">
      <c r="F603" s="1"/>
    </row>
    <row r="604" spans="6:6" ht="15.75" customHeight="1">
      <c r="F604" s="1"/>
    </row>
    <row r="605" spans="6:6" ht="15.75" customHeight="1">
      <c r="F605" s="1"/>
    </row>
    <row r="606" spans="6:6" ht="15.75" customHeight="1">
      <c r="F606" s="1"/>
    </row>
    <row r="607" spans="6:6" ht="15.75" customHeight="1">
      <c r="F607" s="1"/>
    </row>
    <row r="608" spans="6:6" ht="15.75" customHeight="1">
      <c r="F608" s="1"/>
    </row>
    <row r="609" spans="6:6" ht="15.75" customHeight="1">
      <c r="F609" s="1"/>
    </row>
    <row r="610" spans="6:6" ht="15.75" customHeight="1">
      <c r="F610" s="1"/>
    </row>
    <row r="611" spans="6:6" ht="15.75" customHeight="1">
      <c r="F611" s="1"/>
    </row>
    <row r="612" spans="6:6" ht="15.75" customHeight="1">
      <c r="F612" s="1"/>
    </row>
    <row r="613" spans="6:6" ht="15.75" customHeight="1">
      <c r="F613" s="1"/>
    </row>
    <row r="614" spans="6:6" ht="15.75" customHeight="1">
      <c r="F614" s="1"/>
    </row>
    <row r="615" spans="6:6" ht="15.75" customHeight="1">
      <c r="F615" s="1"/>
    </row>
    <row r="616" spans="6:6" ht="15.75" customHeight="1">
      <c r="F616" s="1"/>
    </row>
    <row r="617" spans="6:6" ht="15.75" customHeight="1">
      <c r="F617" s="1"/>
    </row>
    <row r="618" spans="6:6" ht="15.75" customHeight="1">
      <c r="F618" s="1"/>
    </row>
    <row r="619" spans="6:6" ht="15.75" customHeight="1">
      <c r="F619" s="1"/>
    </row>
    <row r="620" spans="6:6" ht="15.75" customHeight="1">
      <c r="F620" s="1"/>
    </row>
    <row r="621" spans="6:6" ht="15.75" customHeight="1">
      <c r="F621" s="1"/>
    </row>
    <row r="622" spans="6:6" ht="15.75" customHeight="1">
      <c r="F622" s="1"/>
    </row>
    <row r="623" spans="6:6" ht="15.75" customHeight="1">
      <c r="F623" s="1"/>
    </row>
    <row r="624" spans="6:6" ht="15.75" customHeight="1">
      <c r="F624" s="1"/>
    </row>
    <row r="625" spans="6:6" ht="15.75" customHeight="1">
      <c r="F625" s="1"/>
    </row>
    <row r="626" spans="6:6" ht="15.75" customHeight="1">
      <c r="F626" s="1"/>
    </row>
    <row r="627" spans="6:6" ht="15.75" customHeight="1">
      <c r="F627" s="1"/>
    </row>
    <row r="628" spans="6:6" ht="15.75" customHeight="1">
      <c r="F628" s="1"/>
    </row>
    <row r="629" spans="6:6" ht="15.75" customHeight="1">
      <c r="F629" s="1"/>
    </row>
    <row r="630" spans="6:6" ht="15.75" customHeight="1">
      <c r="F630" s="1"/>
    </row>
    <row r="631" spans="6:6" ht="15.75" customHeight="1">
      <c r="F631" s="1"/>
    </row>
    <row r="632" spans="6:6" ht="15.75" customHeight="1">
      <c r="F632" s="1"/>
    </row>
    <row r="633" spans="6:6" ht="15.75" customHeight="1">
      <c r="F633" s="1"/>
    </row>
    <row r="634" spans="6:6" ht="15.75" customHeight="1">
      <c r="F634" s="1"/>
    </row>
    <row r="635" spans="6:6" ht="15.75" customHeight="1">
      <c r="F635" s="1"/>
    </row>
    <row r="636" spans="6:6" ht="15.75" customHeight="1">
      <c r="F636" s="1"/>
    </row>
    <row r="637" spans="6:6" ht="15.75" customHeight="1">
      <c r="F637" s="1"/>
    </row>
    <row r="638" spans="6:6" ht="15.75" customHeight="1">
      <c r="F638" s="1"/>
    </row>
    <row r="639" spans="6:6" ht="15.75" customHeight="1">
      <c r="F639" s="1"/>
    </row>
    <row r="640" spans="6:6" ht="15.75" customHeight="1">
      <c r="F640" s="1"/>
    </row>
    <row r="641" spans="6:6" ht="15.75" customHeight="1">
      <c r="F641" s="1"/>
    </row>
    <row r="642" spans="6:6" ht="15.75" customHeight="1">
      <c r="F642" s="1"/>
    </row>
    <row r="643" spans="6:6" ht="15.75" customHeight="1">
      <c r="F643" s="1"/>
    </row>
    <row r="644" spans="6:6" ht="15.75" customHeight="1">
      <c r="F644" s="1"/>
    </row>
    <row r="645" spans="6:6" ht="15.75" customHeight="1">
      <c r="F645" s="1"/>
    </row>
    <row r="646" spans="6:6" ht="15.75" customHeight="1">
      <c r="F646" s="1"/>
    </row>
    <row r="647" spans="6:6" ht="15.75" customHeight="1">
      <c r="F647" s="1"/>
    </row>
    <row r="648" spans="6:6" ht="15.75" customHeight="1">
      <c r="F648" s="1"/>
    </row>
    <row r="649" spans="6:6" ht="15.75" customHeight="1">
      <c r="F649" s="1"/>
    </row>
    <row r="650" spans="6:6" ht="15.75" customHeight="1">
      <c r="F650" s="1"/>
    </row>
    <row r="651" spans="6:6" ht="15.75" customHeight="1">
      <c r="F651" s="1"/>
    </row>
    <row r="652" spans="6:6" ht="15.75" customHeight="1">
      <c r="F652" s="1"/>
    </row>
    <row r="653" spans="6:6" ht="15.75" customHeight="1">
      <c r="F653" s="1"/>
    </row>
    <row r="654" spans="6:6" ht="15.75" customHeight="1">
      <c r="F654" s="1"/>
    </row>
    <row r="655" spans="6:6" ht="15.75" customHeight="1">
      <c r="F655" s="1"/>
    </row>
    <row r="656" spans="6:6" ht="15.75" customHeight="1">
      <c r="F656" s="1"/>
    </row>
    <row r="657" spans="6:6" ht="15.75" customHeight="1">
      <c r="F657" s="1"/>
    </row>
    <row r="658" spans="6:6" ht="15.75" customHeight="1">
      <c r="F658" s="1"/>
    </row>
    <row r="659" spans="6:6" ht="15.75" customHeight="1">
      <c r="F659" s="1"/>
    </row>
    <row r="660" spans="6:6" ht="15.75" customHeight="1">
      <c r="F660" s="1"/>
    </row>
    <row r="661" spans="6:6" ht="15.75" customHeight="1">
      <c r="F661" s="1"/>
    </row>
    <row r="662" spans="6:6" ht="15.75" customHeight="1">
      <c r="F662" s="1"/>
    </row>
    <row r="663" spans="6:6" ht="15.75" customHeight="1">
      <c r="F663" s="1"/>
    </row>
    <row r="664" spans="6:6" ht="15.75" customHeight="1">
      <c r="F664" s="1"/>
    </row>
    <row r="665" spans="6:6" ht="15.75" customHeight="1">
      <c r="F665" s="1"/>
    </row>
    <row r="666" spans="6:6" ht="15.75" customHeight="1">
      <c r="F666" s="1"/>
    </row>
    <row r="667" spans="6:6" ht="15.75" customHeight="1">
      <c r="F667" s="1"/>
    </row>
    <row r="668" spans="6:6" ht="15.75" customHeight="1">
      <c r="F668" s="1"/>
    </row>
    <row r="669" spans="6:6" ht="15.75" customHeight="1">
      <c r="F669" s="1"/>
    </row>
    <row r="670" spans="6:6" ht="15.75" customHeight="1">
      <c r="F670" s="1"/>
    </row>
    <row r="671" spans="6:6" ht="15.75" customHeight="1">
      <c r="F671" s="1"/>
    </row>
    <row r="672" spans="6:6" ht="15.75" customHeight="1">
      <c r="F672" s="1"/>
    </row>
    <row r="673" spans="6:6" ht="15.75" customHeight="1">
      <c r="F673" s="1"/>
    </row>
    <row r="674" spans="6:6" ht="15.75" customHeight="1">
      <c r="F674" s="1"/>
    </row>
    <row r="675" spans="6:6" ht="15.75" customHeight="1">
      <c r="F675" s="1"/>
    </row>
    <row r="676" spans="6:6" ht="15.75" customHeight="1">
      <c r="F676" s="1"/>
    </row>
    <row r="677" spans="6:6" ht="15.75" customHeight="1">
      <c r="F677" s="1"/>
    </row>
    <row r="678" spans="6:6" ht="15.75" customHeight="1">
      <c r="F678" s="1"/>
    </row>
    <row r="679" spans="6:6" ht="15.75" customHeight="1">
      <c r="F679" s="1"/>
    </row>
    <row r="680" spans="6:6" ht="15.75" customHeight="1">
      <c r="F680" s="1"/>
    </row>
    <row r="681" spans="6:6" ht="15.75" customHeight="1">
      <c r="F681" s="1"/>
    </row>
    <row r="682" spans="6:6" ht="15.75" customHeight="1">
      <c r="F682" s="1"/>
    </row>
    <row r="683" spans="6:6" ht="15.75" customHeight="1">
      <c r="F683" s="1"/>
    </row>
    <row r="684" spans="6:6" ht="15.75" customHeight="1">
      <c r="F684" s="1"/>
    </row>
    <row r="685" spans="6:6" ht="15.75" customHeight="1">
      <c r="F685" s="1"/>
    </row>
    <row r="686" spans="6:6" ht="15.75" customHeight="1">
      <c r="F686" s="1"/>
    </row>
    <row r="687" spans="6:6" ht="15.75" customHeight="1">
      <c r="F687" s="1"/>
    </row>
    <row r="688" spans="6:6" ht="15.75" customHeight="1">
      <c r="F688" s="1"/>
    </row>
    <row r="689" spans="6:6" ht="15.75" customHeight="1">
      <c r="F689" s="1"/>
    </row>
    <row r="690" spans="6:6" ht="15.75" customHeight="1">
      <c r="F690" s="1"/>
    </row>
    <row r="691" spans="6:6" ht="15.75" customHeight="1">
      <c r="F691" s="1"/>
    </row>
    <row r="692" spans="6:6" ht="15.75" customHeight="1">
      <c r="F692" s="1"/>
    </row>
    <row r="693" spans="6:6" ht="15.75" customHeight="1">
      <c r="F693" s="1"/>
    </row>
    <row r="694" spans="6:6" ht="15.75" customHeight="1">
      <c r="F694" s="1"/>
    </row>
    <row r="695" spans="6:6" ht="15.75" customHeight="1">
      <c r="F695" s="1"/>
    </row>
    <row r="696" spans="6:6" ht="15.75" customHeight="1">
      <c r="F696" s="1"/>
    </row>
    <row r="697" spans="6:6" ht="15.75" customHeight="1">
      <c r="F697" s="1"/>
    </row>
    <row r="698" spans="6:6" ht="15.75" customHeight="1">
      <c r="F698" s="1"/>
    </row>
    <row r="699" spans="6:6" ht="15.75" customHeight="1">
      <c r="F699" s="1"/>
    </row>
    <row r="700" spans="6:6" ht="15.75" customHeight="1">
      <c r="F700" s="1"/>
    </row>
    <row r="701" spans="6:6" ht="15.75" customHeight="1">
      <c r="F701" s="1"/>
    </row>
    <row r="702" spans="6:6" ht="15.75" customHeight="1">
      <c r="F702" s="1"/>
    </row>
    <row r="703" spans="6:6" ht="15.75" customHeight="1">
      <c r="F703" s="1"/>
    </row>
    <row r="704" spans="6:6" ht="15.75" customHeight="1">
      <c r="F704" s="1"/>
    </row>
    <row r="705" spans="6:6" ht="15.75" customHeight="1">
      <c r="F705" s="1"/>
    </row>
    <row r="706" spans="6:6" ht="15.75" customHeight="1">
      <c r="F706" s="1"/>
    </row>
    <row r="707" spans="6:6" ht="15.75" customHeight="1">
      <c r="F707" s="1"/>
    </row>
    <row r="708" spans="6:6" ht="15.75" customHeight="1">
      <c r="F708" s="1"/>
    </row>
    <row r="709" spans="6:6" ht="15.75" customHeight="1">
      <c r="F709" s="1"/>
    </row>
    <row r="710" spans="6:6" ht="15.75" customHeight="1">
      <c r="F710" s="1"/>
    </row>
    <row r="711" spans="6:6" ht="15.75" customHeight="1">
      <c r="F711" s="1"/>
    </row>
    <row r="712" spans="6:6" ht="15.75" customHeight="1">
      <c r="F712" s="1"/>
    </row>
    <row r="713" spans="6:6" ht="15.75" customHeight="1">
      <c r="F713" s="1"/>
    </row>
    <row r="714" spans="6:6" ht="15.75" customHeight="1">
      <c r="F714" s="1"/>
    </row>
    <row r="715" spans="6:6" ht="15.75" customHeight="1">
      <c r="F715" s="1"/>
    </row>
    <row r="716" spans="6:6" ht="15.75" customHeight="1">
      <c r="F716" s="1"/>
    </row>
    <row r="717" spans="6:6" ht="15.75" customHeight="1">
      <c r="F717" s="1"/>
    </row>
    <row r="718" spans="6:6" ht="15.75" customHeight="1">
      <c r="F718" s="1"/>
    </row>
    <row r="719" spans="6:6" ht="15.75" customHeight="1">
      <c r="F719" s="1"/>
    </row>
    <row r="720" spans="6:6" ht="15.75" customHeight="1">
      <c r="F720" s="1"/>
    </row>
    <row r="721" spans="6:6" ht="15.75" customHeight="1">
      <c r="F721" s="1"/>
    </row>
    <row r="722" spans="6:6" ht="15.75" customHeight="1">
      <c r="F722" s="1"/>
    </row>
    <row r="723" spans="6:6" ht="15.75" customHeight="1">
      <c r="F723" s="1"/>
    </row>
    <row r="724" spans="6:6" ht="15.75" customHeight="1">
      <c r="F724" s="1"/>
    </row>
    <row r="725" spans="6:6" ht="15.75" customHeight="1">
      <c r="F725" s="1"/>
    </row>
    <row r="726" spans="6:6" ht="15.75" customHeight="1">
      <c r="F726" s="1"/>
    </row>
    <row r="727" spans="6:6" ht="15.75" customHeight="1">
      <c r="F727" s="1"/>
    </row>
    <row r="728" spans="6:6" ht="15.75" customHeight="1">
      <c r="F728" s="1"/>
    </row>
    <row r="729" spans="6:6" ht="15.75" customHeight="1">
      <c r="F729" s="1"/>
    </row>
    <row r="730" spans="6:6" ht="15.75" customHeight="1">
      <c r="F730" s="1"/>
    </row>
    <row r="731" spans="6:6" ht="15.75" customHeight="1">
      <c r="F731" s="1"/>
    </row>
    <row r="732" spans="6:6" ht="15.75" customHeight="1">
      <c r="F732" s="1"/>
    </row>
    <row r="733" spans="6:6" ht="15.75" customHeight="1">
      <c r="F733" s="1"/>
    </row>
    <row r="734" spans="6:6" ht="15.75" customHeight="1">
      <c r="F734" s="1"/>
    </row>
    <row r="735" spans="6:6" ht="15.75" customHeight="1">
      <c r="F735" s="1"/>
    </row>
    <row r="736" spans="6:6" ht="15.75" customHeight="1">
      <c r="F736" s="1"/>
    </row>
    <row r="737" spans="6:6" ht="15.75" customHeight="1">
      <c r="F737" s="1"/>
    </row>
    <row r="738" spans="6:6" ht="15.75" customHeight="1">
      <c r="F738" s="1"/>
    </row>
    <row r="739" spans="6:6" ht="15.75" customHeight="1">
      <c r="F739" s="1"/>
    </row>
    <row r="740" spans="6:6" ht="15.75" customHeight="1">
      <c r="F740" s="1"/>
    </row>
    <row r="741" spans="6:6" ht="15.75" customHeight="1">
      <c r="F741" s="1"/>
    </row>
    <row r="742" spans="6:6" ht="15.75" customHeight="1">
      <c r="F742" s="1"/>
    </row>
    <row r="743" spans="6:6" ht="15.75" customHeight="1">
      <c r="F743" s="1"/>
    </row>
    <row r="744" spans="6:6" ht="15.75" customHeight="1">
      <c r="F744" s="1"/>
    </row>
    <row r="745" spans="6:6" ht="15.75" customHeight="1">
      <c r="F745" s="1"/>
    </row>
    <row r="746" spans="6:6" ht="15.75" customHeight="1">
      <c r="F746" s="1"/>
    </row>
    <row r="747" spans="6:6" ht="15.75" customHeight="1">
      <c r="F747" s="1"/>
    </row>
    <row r="748" spans="6:6" ht="15.75" customHeight="1">
      <c r="F748" s="1"/>
    </row>
    <row r="749" spans="6:6" ht="15.75" customHeight="1">
      <c r="F749" s="1"/>
    </row>
    <row r="750" spans="6:6" ht="15.75" customHeight="1">
      <c r="F750" s="1"/>
    </row>
    <row r="751" spans="6:6" ht="15.75" customHeight="1">
      <c r="F751" s="1"/>
    </row>
    <row r="752" spans="6:6" ht="15.75" customHeight="1">
      <c r="F752" s="1"/>
    </row>
    <row r="753" spans="6:6" ht="15.75" customHeight="1">
      <c r="F753" s="1"/>
    </row>
    <row r="754" spans="6:6" ht="15.75" customHeight="1">
      <c r="F754" s="1"/>
    </row>
    <row r="755" spans="6:6" ht="15.75" customHeight="1">
      <c r="F755" s="1"/>
    </row>
    <row r="756" spans="6:6" ht="15.75" customHeight="1">
      <c r="F756" s="1"/>
    </row>
    <row r="757" spans="6:6" ht="15.75" customHeight="1">
      <c r="F757" s="1"/>
    </row>
    <row r="758" spans="6:6" ht="15.75" customHeight="1">
      <c r="F758" s="1"/>
    </row>
    <row r="759" spans="6:6" ht="15.75" customHeight="1">
      <c r="F759" s="1"/>
    </row>
    <row r="760" spans="6:6" ht="15.75" customHeight="1">
      <c r="F760" s="1"/>
    </row>
    <row r="761" spans="6:6" ht="15.75" customHeight="1">
      <c r="F761" s="1"/>
    </row>
    <row r="762" spans="6:6" ht="15.75" customHeight="1">
      <c r="F762" s="1"/>
    </row>
    <row r="763" spans="6:6" ht="15.75" customHeight="1">
      <c r="F763" s="1"/>
    </row>
    <row r="764" spans="6:6" ht="15.75" customHeight="1">
      <c r="F764" s="1"/>
    </row>
    <row r="765" spans="6:6" ht="15.75" customHeight="1">
      <c r="F765" s="1"/>
    </row>
    <row r="766" spans="6:6" ht="15.75" customHeight="1">
      <c r="F766" s="1"/>
    </row>
    <row r="767" spans="6:6" ht="15.75" customHeight="1">
      <c r="F767" s="1"/>
    </row>
    <row r="768" spans="6:6" ht="15.75" customHeight="1">
      <c r="F768" s="1"/>
    </row>
    <row r="769" spans="6:6" ht="15.75" customHeight="1">
      <c r="F769" s="1"/>
    </row>
    <row r="770" spans="6:6" ht="15.75" customHeight="1">
      <c r="F770" s="1"/>
    </row>
    <row r="771" spans="6:6" ht="15.75" customHeight="1">
      <c r="F771" s="1"/>
    </row>
    <row r="772" spans="6:6" ht="15.75" customHeight="1">
      <c r="F772" s="1"/>
    </row>
    <row r="773" spans="6:6" ht="15.75" customHeight="1">
      <c r="F773" s="1"/>
    </row>
    <row r="774" spans="6:6" ht="15.75" customHeight="1">
      <c r="F774" s="1"/>
    </row>
    <row r="775" spans="6:6" ht="15.75" customHeight="1">
      <c r="F775" s="1"/>
    </row>
    <row r="776" spans="6:6" ht="15.75" customHeight="1">
      <c r="F776" s="1"/>
    </row>
    <row r="777" spans="6:6" ht="15.75" customHeight="1">
      <c r="F777" s="1"/>
    </row>
    <row r="778" spans="6:6" ht="15.75" customHeight="1">
      <c r="F778" s="1"/>
    </row>
    <row r="779" spans="6:6" ht="15.75" customHeight="1">
      <c r="F779" s="1"/>
    </row>
    <row r="780" spans="6:6" ht="15.75" customHeight="1">
      <c r="F780" s="1"/>
    </row>
    <row r="781" spans="6:6" ht="15.75" customHeight="1">
      <c r="F781" s="1"/>
    </row>
    <row r="782" spans="6:6" ht="15.75" customHeight="1">
      <c r="F782" s="1"/>
    </row>
    <row r="783" spans="6:6" ht="15.75" customHeight="1">
      <c r="F783" s="1"/>
    </row>
    <row r="784" spans="6:6" ht="15.75" customHeight="1">
      <c r="F784" s="1"/>
    </row>
    <row r="785" spans="6:6" ht="15.75" customHeight="1">
      <c r="F785" s="1"/>
    </row>
    <row r="786" spans="6:6" ht="15.75" customHeight="1">
      <c r="F786" s="1"/>
    </row>
    <row r="787" spans="6:6" ht="15.75" customHeight="1">
      <c r="F787" s="1"/>
    </row>
    <row r="788" spans="6:6" ht="15.75" customHeight="1">
      <c r="F788" s="1"/>
    </row>
    <row r="789" spans="6:6" ht="15.75" customHeight="1">
      <c r="F789" s="1"/>
    </row>
    <row r="790" spans="6:6" ht="15.75" customHeight="1">
      <c r="F790" s="1"/>
    </row>
    <row r="791" spans="6:6" ht="15.75" customHeight="1">
      <c r="F791" s="1"/>
    </row>
    <row r="792" spans="6:6" ht="15.75" customHeight="1">
      <c r="F792" s="1"/>
    </row>
    <row r="793" spans="6:6" ht="15.75" customHeight="1">
      <c r="F793" s="1"/>
    </row>
    <row r="794" spans="6:6" ht="15.75" customHeight="1">
      <c r="F794" s="1"/>
    </row>
    <row r="795" spans="6:6" ht="15.75" customHeight="1">
      <c r="F795" s="1"/>
    </row>
    <row r="796" spans="6:6" ht="15.75" customHeight="1">
      <c r="F796" s="1"/>
    </row>
    <row r="797" spans="6:6" ht="15.75" customHeight="1">
      <c r="F797" s="1"/>
    </row>
    <row r="798" spans="6:6" ht="15.75" customHeight="1">
      <c r="F798" s="1"/>
    </row>
    <row r="799" spans="6:6" ht="15.75" customHeight="1">
      <c r="F799" s="1"/>
    </row>
    <row r="800" spans="6:6" ht="15.75" customHeight="1">
      <c r="F800" s="1"/>
    </row>
    <row r="801" spans="6:6" ht="15.75" customHeight="1">
      <c r="F801" s="1"/>
    </row>
    <row r="802" spans="6:6" ht="15.75" customHeight="1">
      <c r="F802" s="1"/>
    </row>
    <row r="803" spans="6:6" ht="15.75" customHeight="1">
      <c r="F803" s="1"/>
    </row>
    <row r="804" spans="6:6" ht="15.75" customHeight="1">
      <c r="F804" s="1"/>
    </row>
    <row r="805" spans="6:6" ht="15.75" customHeight="1">
      <c r="F805" s="1"/>
    </row>
    <row r="806" spans="6:6" ht="15.75" customHeight="1">
      <c r="F806" s="1"/>
    </row>
    <row r="807" spans="6:6" ht="15.75" customHeight="1">
      <c r="F807" s="1"/>
    </row>
    <row r="808" spans="6:6" ht="15.75" customHeight="1">
      <c r="F808" s="1"/>
    </row>
    <row r="809" spans="6:6" ht="15.75" customHeight="1">
      <c r="F809" s="1"/>
    </row>
    <row r="810" spans="6:6" ht="15.75" customHeight="1">
      <c r="F810" s="1"/>
    </row>
    <row r="811" spans="6:6" ht="15.75" customHeight="1">
      <c r="F811" s="1"/>
    </row>
    <row r="812" spans="6:6" ht="15.75" customHeight="1">
      <c r="F812" s="1"/>
    </row>
    <row r="813" spans="6:6" ht="15.75" customHeight="1">
      <c r="F813" s="1"/>
    </row>
    <row r="814" spans="6:6" ht="15.75" customHeight="1">
      <c r="F814" s="1"/>
    </row>
    <row r="815" spans="6:6" ht="15.75" customHeight="1">
      <c r="F815" s="1"/>
    </row>
    <row r="816" spans="6:6" ht="15.75" customHeight="1">
      <c r="F816" s="1"/>
    </row>
    <row r="817" spans="6:6" ht="15.75" customHeight="1">
      <c r="F817" s="1"/>
    </row>
    <row r="818" spans="6:6" ht="15.75" customHeight="1">
      <c r="F818" s="1"/>
    </row>
    <row r="819" spans="6:6" ht="15.75" customHeight="1">
      <c r="F819" s="1"/>
    </row>
    <row r="820" spans="6:6" ht="15.75" customHeight="1">
      <c r="F820" s="1"/>
    </row>
    <row r="821" spans="6:6" ht="15.75" customHeight="1">
      <c r="F821" s="1"/>
    </row>
    <row r="822" spans="6:6" ht="15.75" customHeight="1">
      <c r="F822" s="1"/>
    </row>
    <row r="823" spans="6:6" ht="15.75" customHeight="1">
      <c r="F823" s="1"/>
    </row>
    <row r="824" spans="6:6" ht="15.75" customHeight="1">
      <c r="F824" s="1"/>
    </row>
    <row r="825" spans="6:6" ht="15.75" customHeight="1">
      <c r="F825" s="1"/>
    </row>
    <row r="826" spans="6:6" ht="15.75" customHeight="1">
      <c r="F826" s="1"/>
    </row>
    <row r="827" spans="6:6" ht="15.75" customHeight="1">
      <c r="F827" s="1"/>
    </row>
    <row r="828" spans="6:6" ht="15.75" customHeight="1">
      <c r="F828" s="1"/>
    </row>
    <row r="829" spans="6:6" ht="15.75" customHeight="1">
      <c r="F829" s="1"/>
    </row>
    <row r="830" spans="6:6" ht="15.75" customHeight="1">
      <c r="F830" s="1"/>
    </row>
    <row r="831" spans="6:6" ht="15.75" customHeight="1">
      <c r="F831" s="1"/>
    </row>
    <row r="832" spans="6:6" ht="15.75" customHeight="1">
      <c r="F832" s="1"/>
    </row>
    <row r="833" spans="6:6" ht="15.75" customHeight="1">
      <c r="F833" s="1"/>
    </row>
    <row r="834" spans="6:6" ht="15.75" customHeight="1">
      <c r="F834" s="1"/>
    </row>
    <row r="835" spans="6:6" ht="15.75" customHeight="1">
      <c r="F835" s="1"/>
    </row>
    <row r="836" spans="6:6" ht="15.75" customHeight="1">
      <c r="F836" s="1"/>
    </row>
    <row r="837" spans="6:6" ht="15.75" customHeight="1">
      <c r="F837" s="1"/>
    </row>
    <row r="838" spans="6:6" ht="15.75" customHeight="1">
      <c r="F838" s="1"/>
    </row>
    <row r="839" spans="6:6" ht="15.75" customHeight="1">
      <c r="F839" s="1"/>
    </row>
    <row r="840" spans="6:6" ht="15.75" customHeight="1">
      <c r="F840" s="1"/>
    </row>
    <row r="841" spans="6:6" ht="15.75" customHeight="1">
      <c r="F841" s="1"/>
    </row>
    <row r="842" spans="6:6" ht="15.75" customHeight="1">
      <c r="F842" s="1"/>
    </row>
    <row r="843" spans="6:6" ht="15.75" customHeight="1">
      <c r="F843" s="1"/>
    </row>
    <row r="844" spans="6:6" ht="15.75" customHeight="1">
      <c r="F844" s="1"/>
    </row>
    <row r="845" spans="6:6" ht="15.75" customHeight="1">
      <c r="F845" s="1"/>
    </row>
    <row r="846" spans="6:6" ht="15.75" customHeight="1">
      <c r="F846" s="1"/>
    </row>
    <row r="847" spans="6:6" ht="15.75" customHeight="1">
      <c r="F847" s="1"/>
    </row>
    <row r="848" spans="6:6" ht="15.75" customHeight="1">
      <c r="F848" s="1"/>
    </row>
    <row r="849" spans="6:6" ht="15.75" customHeight="1">
      <c r="F849" s="1"/>
    </row>
    <row r="850" spans="6:6" ht="15.75" customHeight="1">
      <c r="F850" s="1"/>
    </row>
    <row r="851" spans="6:6" ht="15.75" customHeight="1">
      <c r="F851" s="1"/>
    </row>
    <row r="852" spans="6:6" ht="15.75" customHeight="1">
      <c r="F852" s="1"/>
    </row>
    <row r="853" spans="6:6" ht="15.75" customHeight="1">
      <c r="F853" s="1"/>
    </row>
    <row r="854" spans="6:6" ht="15.75" customHeight="1">
      <c r="F854" s="1"/>
    </row>
    <row r="855" spans="6:6" ht="15.75" customHeight="1">
      <c r="F855" s="1"/>
    </row>
    <row r="856" spans="6:6" ht="15.75" customHeight="1">
      <c r="F856" s="1"/>
    </row>
    <row r="857" spans="6:6" ht="15.75" customHeight="1">
      <c r="F857" s="1"/>
    </row>
    <row r="858" spans="6:6" ht="15.75" customHeight="1">
      <c r="F858" s="1"/>
    </row>
    <row r="859" spans="6:6" ht="15.75" customHeight="1">
      <c r="F859" s="1"/>
    </row>
    <row r="860" spans="6:6" ht="15.75" customHeight="1">
      <c r="F860" s="1"/>
    </row>
    <row r="861" spans="6:6" ht="15.75" customHeight="1">
      <c r="F861" s="1"/>
    </row>
    <row r="862" spans="6:6" ht="15.75" customHeight="1">
      <c r="F862" s="1"/>
    </row>
    <row r="863" spans="6:6" ht="15.75" customHeight="1">
      <c r="F863" s="1"/>
    </row>
    <row r="864" spans="6:6" ht="15.75" customHeight="1">
      <c r="F864" s="1"/>
    </row>
    <row r="865" spans="6:6" ht="15.75" customHeight="1">
      <c r="F865" s="1"/>
    </row>
    <row r="866" spans="6:6" ht="15.75" customHeight="1">
      <c r="F866" s="1"/>
    </row>
    <row r="867" spans="6:6" ht="15.75" customHeight="1">
      <c r="F867" s="1"/>
    </row>
    <row r="868" spans="6:6" ht="15.75" customHeight="1">
      <c r="F868" s="1"/>
    </row>
    <row r="869" spans="6:6" ht="15.75" customHeight="1">
      <c r="F869" s="1"/>
    </row>
    <row r="870" spans="6:6" ht="15.75" customHeight="1">
      <c r="F870" s="1"/>
    </row>
    <row r="871" spans="6:6" ht="15.75" customHeight="1">
      <c r="F871" s="1"/>
    </row>
    <row r="872" spans="6:6" ht="15.75" customHeight="1">
      <c r="F872" s="1"/>
    </row>
    <row r="873" spans="6:6" ht="15.75" customHeight="1">
      <c r="F873" s="1"/>
    </row>
    <row r="874" spans="6:6" ht="15.75" customHeight="1">
      <c r="F874" s="1"/>
    </row>
    <row r="875" spans="6:6" ht="15.75" customHeight="1">
      <c r="F875" s="1"/>
    </row>
    <row r="876" spans="6:6" ht="15.75" customHeight="1">
      <c r="F876" s="1"/>
    </row>
    <row r="877" spans="6:6" ht="15.75" customHeight="1">
      <c r="F877" s="1"/>
    </row>
    <row r="878" spans="6:6" ht="15.75" customHeight="1">
      <c r="F878" s="1"/>
    </row>
    <row r="879" spans="6:6" ht="15.75" customHeight="1">
      <c r="F879" s="1"/>
    </row>
    <row r="880" spans="6:6" ht="15.75" customHeight="1">
      <c r="F880" s="1"/>
    </row>
    <row r="881" spans="6:6" ht="15.75" customHeight="1">
      <c r="F881" s="1"/>
    </row>
    <row r="882" spans="6:6" ht="15.75" customHeight="1">
      <c r="F882" s="1"/>
    </row>
    <row r="883" spans="6:6" ht="15.75" customHeight="1">
      <c r="F883" s="1"/>
    </row>
    <row r="884" spans="6:6" ht="15.75" customHeight="1">
      <c r="F884" s="1"/>
    </row>
    <row r="885" spans="6:6" ht="15.75" customHeight="1">
      <c r="F885" s="1"/>
    </row>
    <row r="886" spans="6:6" ht="15.75" customHeight="1">
      <c r="F886" s="1"/>
    </row>
    <row r="887" spans="6:6" ht="15.75" customHeight="1">
      <c r="F887" s="1"/>
    </row>
    <row r="888" spans="6:6" ht="15.75" customHeight="1">
      <c r="F888" s="1"/>
    </row>
    <row r="889" spans="6:6" ht="15.75" customHeight="1">
      <c r="F889" s="1"/>
    </row>
    <row r="890" spans="6:6" ht="15.75" customHeight="1">
      <c r="F890" s="1"/>
    </row>
    <row r="891" spans="6:6" ht="15.75" customHeight="1">
      <c r="F891" s="1"/>
    </row>
    <row r="892" spans="6:6" ht="15.75" customHeight="1">
      <c r="F892" s="1"/>
    </row>
    <row r="893" spans="6:6" ht="15.75" customHeight="1">
      <c r="F893" s="1"/>
    </row>
    <row r="894" spans="6:6" ht="15.75" customHeight="1">
      <c r="F894" s="1"/>
    </row>
    <row r="895" spans="6:6" ht="15.75" customHeight="1">
      <c r="F895" s="1"/>
    </row>
    <row r="896" spans="6:6" ht="15.75" customHeight="1">
      <c r="F896" s="1"/>
    </row>
    <row r="897" spans="6:6" ht="15.75" customHeight="1">
      <c r="F897" s="1"/>
    </row>
    <row r="898" spans="6:6" ht="15.75" customHeight="1">
      <c r="F898" s="1"/>
    </row>
    <row r="899" spans="6:6" ht="15.75" customHeight="1">
      <c r="F899" s="1"/>
    </row>
    <row r="900" spans="6:6" ht="15.75" customHeight="1">
      <c r="F900" s="1"/>
    </row>
    <row r="901" spans="6:6" ht="15.75" customHeight="1">
      <c r="F901" s="1"/>
    </row>
    <row r="902" spans="6:6" ht="15.75" customHeight="1">
      <c r="F902" s="1"/>
    </row>
    <row r="903" spans="6:6" ht="15.75" customHeight="1">
      <c r="F903" s="1"/>
    </row>
    <row r="904" spans="6:6" ht="15.75" customHeight="1">
      <c r="F904" s="1"/>
    </row>
    <row r="905" spans="6:6" ht="15.75" customHeight="1">
      <c r="F905" s="1"/>
    </row>
    <row r="906" spans="6:6" ht="15.75" customHeight="1">
      <c r="F906" s="1"/>
    </row>
    <row r="907" spans="6:6" ht="15.75" customHeight="1">
      <c r="F907" s="1"/>
    </row>
    <row r="908" spans="6:6" ht="15.75" customHeight="1">
      <c r="F908" s="1"/>
    </row>
    <row r="909" spans="6:6" ht="15.75" customHeight="1">
      <c r="F909" s="1"/>
    </row>
    <row r="910" spans="6:6" ht="15.75" customHeight="1">
      <c r="F910" s="1"/>
    </row>
    <row r="911" spans="6:6" ht="15.75" customHeight="1">
      <c r="F911" s="1"/>
    </row>
    <row r="912" spans="6:6" ht="15.75" customHeight="1">
      <c r="F912" s="1"/>
    </row>
    <row r="913" spans="6:6" ht="15.75" customHeight="1">
      <c r="F913" s="1"/>
    </row>
    <row r="914" spans="6:6" ht="15.75" customHeight="1">
      <c r="F914" s="1"/>
    </row>
    <row r="915" spans="6:6" ht="15.75" customHeight="1">
      <c r="F915" s="1"/>
    </row>
    <row r="916" spans="6:6" ht="15.75" customHeight="1">
      <c r="F916" s="1"/>
    </row>
    <row r="917" spans="6:6" ht="15.75" customHeight="1">
      <c r="F917" s="1"/>
    </row>
    <row r="918" spans="6:6" ht="15.75" customHeight="1">
      <c r="F918" s="1"/>
    </row>
    <row r="919" spans="6:6" ht="15.75" customHeight="1">
      <c r="F919" s="1"/>
    </row>
    <row r="920" spans="6:6" ht="15.75" customHeight="1">
      <c r="F920" s="1"/>
    </row>
    <row r="921" spans="6:6" ht="15.75" customHeight="1">
      <c r="F921" s="1"/>
    </row>
    <row r="922" spans="6:6" ht="15.75" customHeight="1">
      <c r="F922" s="1"/>
    </row>
    <row r="923" spans="6:6" ht="15.75" customHeight="1">
      <c r="F923" s="1"/>
    </row>
    <row r="924" spans="6:6" ht="15.75" customHeight="1">
      <c r="F924" s="1"/>
    </row>
    <row r="925" spans="6:6" ht="15.75" customHeight="1">
      <c r="F925" s="1"/>
    </row>
    <row r="926" spans="6:6" ht="15.75" customHeight="1">
      <c r="F926" s="1"/>
    </row>
    <row r="927" spans="6:6" ht="15.75" customHeight="1">
      <c r="F927" s="1"/>
    </row>
    <row r="928" spans="6:6" ht="15.75" customHeight="1">
      <c r="F928" s="1"/>
    </row>
    <row r="929" spans="6:6" ht="15.75" customHeight="1">
      <c r="F929" s="1"/>
    </row>
    <row r="930" spans="6:6" ht="15.75" customHeight="1">
      <c r="F930" s="1"/>
    </row>
    <row r="931" spans="6:6" ht="15.75" customHeight="1">
      <c r="F931" s="1"/>
    </row>
    <row r="932" spans="6:6" ht="15.75" customHeight="1">
      <c r="F932" s="1"/>
    </row>
    <row r="933" spans="6:6" ht="15.75" customHeight="1">
      <c r="F933" s="1"/>
    </row>
    <row r="934" spans="6:6" ht="15.75" customHeight="1">
      <c r="F934" s="1"/>
    </row>
    <row r="935" spans="6:6" ht="15.75" customHeight="1">
      <c r="F935" s="1"/>
    </row>
    <row r="936" spans="6:6" ht="15.75" customHeight="1">
      <c r="F936" s="1"/>
    </row>
    <row r="937" spans="6:6" ht="15.75" customHeight="1">
      <c r="F937" s="1"/>
    </row>
    <row r="938" spans="6:6" ht="15.75" customHeight="1">
      <c r="F938" s="1"/>
    </row>
    <row r="939" spans="6:6" ht="15.75" customHeight="1">
      <c r="F939" s="1"/>
    </row>
    <row r="940" spans="6:6" ht="15.75" customHeight="1">
      <c r="F940" s="1"/>
    </row>
    <row r="941" spans="6:6" ht="15.75" customHeight="1">
      <c r="F941" s="1"/>
    </row>
    <row r="942" spans="6:6" ht="15.75" customHeight="1">
      <c r="F942" s="1"/>
    </row>
    <row r="943" spans="6:6" ht="15.75" customHeight="1">
      <c r="F943" s="1"/>
    </row>
    <row r="944" spans="6:6" ht="15.75" customHeight="1">
      <c r="F944" s="1"/>
    </row>
    <row r="945" spans="6:6" ht="15.75" customHeight="1">
      <c r="F945" s="1"/>
    </row>
    <row r="946" spans="6:6" ht="15.75" customHeight="1">
      <c r="F946" s="1"/>
    </row>
    <row r="947" spans="6:6" ht="15.75" customHeight="1">
      <c r="F947" s="1"/>
    </row>
    <row r="948" spans="6:6" ht="15.75" customHeight="1">
      <c r="F948" s="1"/>
    </row>
    <row r="949" spans="6:6" ht="15.75" customHeight="1">
      <c r="F949" s="1"/>
    </row>
    <row r="950" spans="6:6" ht="15.75" customHeight="1">
      <c r="F950" s="1"/>
    </row>
    <row r="951" spans="6:6" ht="15.75" customHeight="1">
      <c r="F951" s="1"/>
    </row>
    <row r="952" spans="6:6" ht="15.75" customHeight="1">
      <c r="F952" s="1"/>
    </row>
    <row r="953" spans="6:6" ht="15.75" customHeight="1">
      <c r="F953" s="1"/>
    </row>
    <row r="954" spans="6:6" ht="15.75" customHeight="1">
      <c r="F954" s="1"/>
    </row>
    <row r="955" spans="6:6" ht="15.75" customHeight="1">
      <c r="F955" s="1"/>
    </row>
    <row r="956" spans="6:6" ht="15.75" customHeight="1">
      <c r="F956" s="1"/>
    </row>
    <row r="957" spans="6:6" ht="15.75" customHeight="1">
      <c r="F957" s="1"/>
    </row>
    <row r="958" spans="6:6" ht="15.75" customHeight="1">
      <c r="F958" s="1"/>
    </row>
    <row r="959" spans="6:6" ht="15.75" customHeight="1">
      <c r="F959" s="1"/>
    </row>
    <row r="960" spans="6:6" ht="15.75" customHeight="1">
      <c r="F960" s="1"/>
    </row>
    <row r="961" spans="6:6" ht="15.75" customHeight="1">
      <c r="F961" s="1"/>
    </row>
    <row r="962" spans="6:6" ht="15.75" customHeight="1">
      <c r="F962" s="1"/>
    </row>
    <row r="963" spans="6:6" ht="15.75" customHeight="1">
      <c r="F963" s="1"/>
    </row>
    <row r="964" spans="6:6" ht="15.75" customHeight="1">
      <c r="F964" s="1"/>
    </row>
    <row r="965" spans="6:6" ht="15.75" customHeight="1">
      <c r="F965" s="1"/>
    </row>
    <row r="966" spans="6:6" ht="15.75" customHeight="1">
      <c r="F966" s="1"/>
    </row>
    <row r="967" spans="6:6" ht="15.75" customHeight="1">
      <c r="F967" s="1"/>
    </row>
    <row r="968" spans="6:6" ht="15.75" customHeight="1">
      <c r="F968" s="1"/>
    </row>
    <row r="969" spans="6:6" ht="15.75" customHeight="1">
      <c r="F969" s="1"/>
    </row>
    <row r="970" spans="6:6" ht="15.75" customHeight="1">
      <c r="F970" s="1"/>
    </row>
    <row r="971" spans="6:6" ht="15.75" customHeight="1">
      <c r="F971" s="1"/>
    </row>
    <row r="972" spans="6:6" ht="15.75" customHeight="1">
      <c r="F972" s="1"/>
    </row>
    <row r="973" spans="6:6" ht="15.75" customHeight="1">
      <c r="F973" s="1"/>
    </row>
    <row r="974" spans="6:6" ht="15.75" customHeight="1">
      <c r="F974" s="1"/>
    </row>
    <row r="975" spans="6:6" ht="15.75" customHeight="1">
      <c r="F975" s="1"/>
    </row>
    <row r="976" spans="6:6" ht="15.75" customHeight="1">
      <c r="F976" s="1"/>
    </row>
    <row r="977" spans="6:6" ht="15.75" customHeight="1">
      <c r="F977" s="1"/>
    </row>
    <row r="978" spans="6:6" ht="15.75" customHeight="1">
      <c r="F978" s="1"/>
    </row>
    <row r="979" spans="6:6" ht="15.75" customHeight="1">
      <c r="F979" s="1"/>
    </row>
    <row r="980" spans="6:6" ht="15.75" customHeight="1">
      <c r="F980" s="1"/>
    </row>
    <row r="981" spans="6:6" ht="15.75" customHeight="1">
      <c r="F981" s="1"/>
    </row>
    <row r="982" spans="6:6" ht="15.75" customHeight="1">
      <c r="F982" s="1"/>
    </row>
    <row r="983" spans="6:6" ht="15.75" customHeight="1">
      <c r="F983" s="1"/>
    </row>
    <row r="984" spans="6:6" ht="15.75" customHeight="1">
      <c r="F984" s="1"/>
    </row>
    <row r="985" spans="6:6" ht="15.75" customHeight="1">
      <c r="F985" s="1"/>
    </row>
    <row r="986" spans="6:6" ht="15.75" customHeight="1">
      <c r="F986" s="1"/>
    </row>
    <row r="987" spans="6:6" ht="15.75" customHeight="1">
      <c r="F987" s="1"/>
    </row>
    <row r="988" spans="6:6" ht="15.75" customHeight="1">
      <c r="F988" s="1"/>
    </row>
    <row r="989" spans="6:6" ht="15.75" customHeight="1">
      <c r="F989" s="1"/>
    </row>
    <row r="990" spans="6:6" ht="15.75" customHeight="1">
      <c r="F990" s="1"/>
    </row>
    <row r="991" spans="6:6" ht="15.75" customHeight="1">
      <c r="F991" s="1"/>
    </row>
    <row r="992" spans="6:6" ht="15.75" customHeight="1">
      <c r="F992" s="1"/>
    </row>
    <row r="993" spans="6:6" ht="15.75" customHeight="1">
      <c r="F993" s="1"/>
    </row>
    <row r="994" spans="6:6" ht="15.75" customHeight="1">
      <c r="F994" s="1"/>
    </row>
    <row r="995" spans="6:6" ht="15.75" customHeight="1">
      <c r="F995" s="1"/>
    </row>
    <row r="996" spans="6:6" ht="15.75" customHeight="1">
      <c r="F996" s="1"/>
    </row>
    <row r="997" spans="6:6" ht="15.75" customHeight="1">
      <c r="F997" s="1"/>
    </row>
    <row r="998" spans="6:6" ht="15.75" customHeight="1">
      <c r="F998" s="1"/>
    </row>
    <row r="999" spans="6:6" ht="15.75" customHeight="1">
      <c r="F999" s="1"/>
    </row>
    <row r="1000" spans="6:6" ht="15.75" customHeight="1">
      <c r="F1000" s="1"/>
    </row>
    <row r="1001" spans="6:6" ht="15.75" customHeight="1">
      <c r="F1001" s="1"/>
    </row>
    <row r="1002" spans="6:6" ht="15.75" customHeight="1">
      <c r="F1002" s="1"/>
    </row>
    <row r="1003" spans="6:6" ht="15.75" customHeight="1">
      <c r="F1003" s="1"/>
    </row>
    <row r="1004" spans="6:6" ht="15.75" customHeight="1">
      <c r="F1004" s="1"/>
    </row>
    <row r="1005" spans="6:6" ht="15.75" customHeight="1">
      <c r="F1005" s="1"/>
    </row>
    <row r="1006" spans="6:6" ht="15.75" customHeight="1">
      <c r="F1006" s="1"/>
    </row>
    <row r="1007" spans="6:6" ht="15.75" customHeight="1">
      <c r="F1007" s="1"/>
    </row>
    <row r="1008" spans="6:6" ht="15.75" customHeight="1">
      <c r="F1008" s="1"/>
    </row>
    <row r="1009" spans="6:6" ht="15.75" customHeight="1">
      <c r="F1009" s="1"/>
    </row>
    <row r="1010" spans="6:6" ht="15.75" customHeight="1">
      <c r="F1010" s="1"/>
    </row>
    <row r="1011" spans="6:6" ht="15.75" customHeight="1">
      <c r="F1011" s="1"/>
    </row>
    <row r="1012" spans="6:6" ht="15.75" customHeight="1">
      <c r="F1012" s="1"/>
    </row>
    <row r="1013" spans="6:6" ht="15.75" customHeight="1">
      <c r="F1013" s="1"/>
    </row>
    <row r="1014" spans="6:6" ht="15.75" customHeight="1">
      <c r="F1014" s="1"/>
    </row>
    <row r="1015" spans="6:6" ht="15.75" customHeight="1">
      <c r="F1015" s="1"/>
    </row>
    <row r="1016" spans="6:6" ht="15.75" customHeight="1">
      <c r="F1016" s="1"/>
    </row>
    <row r="1017" spans="6:6" ht="15.75" customHeight="1">
      <c r="F1017" s="1"/>
    </row>
    <row r="1018" spans="6:6" ht="15.75" customHeight="1">
      <c r="F1018" s="1"/>
    </row>
    <row r="1019" spans="6:6" ht="15.75" customHeight="1">
      <c r="F1019" s="1"/>
    </row>
    <row r="1020" spans="6:6" ht="15.75" customHeight="1">
      <c r="F1020" s="1"/>
    </row>
    <row r="1021" spans="6:6" ht="15.75" customHeight="1">
      <c r="F1021" s="1"/>
    </row>
    <row r="1022" spans="6:6" ht="15.75" customHeight="1">
      <c r="F1022" s="1"/>
    </row>
  </sheetData>
  <conditionalFormatting sqref="C9:F58">
    <cfRule type="expression" dxfId="17" priority="4">
      <formula>NOT(_xludf.ISFORMULA($C$9))</formula>
    </cfRule>
  </conditionalFormatting>
  <conditionalFormatting sqref="D9:E58">
    <cfRule type="expression" dxfId="16" priority="5">
      <formula>NOT(_xludf.ISFORMULA($D$9))</formula>
    </cfRule>
  </conditionalFormatting>
  <conditionalFormatting sqref="E9:E58">
    <cfRule type="expression" dxfId="15" priority="6">
      <formula>NOT(_xludf.ISFORMULA($E$9))</formula>
    </cfRule>
  </conditionalFormatting>
  <conditionalFormatting sqref="G9:G58">
    <cfRule type="expression" dxfId="14" priority="1">
      <formula>NOT(_xludf.ISFORMULA($G$8))</formula>
    </cfRule>
  </conditionalFormatting>
  <conditionalFormatting sqref="H9:H58">
    <cfRule type="expression" dxfId="13" priority="2">
      <formula>NOT(_xludf.ISFORMULA($H$8))</formula>
    </cfRule>
  </conditionalFormatting>
  <conditionalFormatting sqref="I9:I58">
    <cfRule type="expression" dxfId="12" priority="3">
      <formula>NOT(_xludf.ISFORMULA($I$8))</formula>
    </cfRule>
  </conditionalFormatting>
  <conditionalFormatting sqref="J9:J58">
    <cfRule type="expression" dxfId="11" priority="7">
      <formula>NOT(_xludf.ISFORMULA($J$9))</formula>
    </cfRule>
  </conditionalFormatting>
  <conditionalFormatting sqref="K9:L58">
    <cfRule type="expression" dxfId="10" priority="8">
      <formula>NOT(_xludf.ISFORMULA($K$9))</formula>
    </cfRule>
  </conditionalFormatting>
  <conditionalFormatting sqref="Z9:Z59">
    <cfRule type="expression" dxfId="9" priority="17">
      <formula>NOT(_xludf.ISFORMULA($Z$9))</formula>
    </cfRule>
  </conditionalFormatting>
  <dataValidations count="4">
    <dataValidation type="list" allowBlank="1" showErrorMessage="1" sqref="C9:C58" xr:uid="{43BFC01D-13B4-F744-9C27-2EED398D1854}">
      <formula1>$K$65:$K$84</formula1>
    </dataValidation>
    <dataValidation type="list" allowBlank="1" showInputMessage="1" showErrorMessage="1" sqref="M9:M58" xr:uid="{1884CED8-DFA7-3042-9F1A-649822A250DD}">
      <formula1>$K$91:$K$96</formula1>
    </dataValidation>
    <dataValidation type="list" allowBlank="1" showErrorMessage="1" sqref="F34:F58" xr:uid="{1F3E6E7B-C012-FE45-A30C-1DFBDA0FBFC4}">
      <formula1>$K$103:$K$108</formula1>
    </dataValidation>
    <dataValidation type="list" allowBlank="1" showErrorMessage="1" sqref="F9:F33" xr:uid="{801058B9-5FEE-6340-A402-EE55052839A0}">
      <formula1>$B$102:$B$107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E811-7022-DF4A-8B97-DECC460B8949}">
  <sheetPr>
    <outlinePr summaryBelow="0" summaryRight="0"/>
  </sheetPr>
  <dimension ref="B2:AF1022"/>
  <sheetViews>
    <sheetView showGridLines="0" zoomScale="70" zoomScaleNormal="70" workbookViewId="0"/>
  </sheetViews>
  <sheetFormatPr baseColWidth="10" defaultColWidth="12.6640625" defaultRowHeight="15" customHeight="1"/>
  <cols>
    <col min="1" max="1" width="2" customWidth="1"/>
    <col min="2" max="2" width="20.33203125" customWidth="1"/>
    <col min="3" max="3" width="21.33203125" customWidth="1"/>
    <col min="4" max="4" width="9.6640625" customWidth="1"/>
    <col min="5" max="5" width="8.6640625" customWidth="1"/>
    <col min="6" max="6" width="9.33203125" customWidth="1"/>
    <col min="7" max="9" width="8.6640625" customWidth="1"/>
    <col min="10" max="11" width="10.33203125" style="61" customWidth="1"/>
    <col min="12" max="12" width="12.6640625" style="61" customWidth="1"/>
    <col min="13" max="13" width="9.5" style="61" customWidth="1"/>
    <col min="14" max="14" width="12" customWidth="1"/>
    <col min="15" max="15" width="11" customWidth="1"/>
    <col min="16" max="16" width="12.33203125" customWidth="1"/>
    <col min="17" max="17" width="3.1640625" customWidth="1"/>
    <col min="18" max="18" width="8.5" customWidth="1"/>
    <col min="19" max="19" width="9.1640625" customWidth="1"/>
    <col min="20" max="21" width="8.5" customWidth="1"/>
    <col min="22" max="22" width="9" customWidth="1"/>
    <col min="23" max="23" width="8.5" customWidth="1"/>
    <col min="24" max="24" width="9" customWidth="1"/>
    <col min="25" max="25" width="3.1640625" customWidth="1"/>
    <col min="26" max="26" width="11" customWidth="1"/>
    <col min="27" max="28" width="8.5" customWidth="1"/>
    <col min="29" max="29" width="3.1640625" customWidth="1"/>
  </cols>
  <sheetData>
    <row r="2" spans="2:32" ht="22" customHeight="1">
      <c r="B2" s="59" t="s">
        <v>0</v>
      </c>
      <c r="C2" s="140"/>
      <c r="D2" s="67"/>
      <c r="E2" s="2"/>
      <c r="F2" s="126" t="s">
        <v>70</v>
      </c>
      <c r="G2" s="111"/>
      <c r="H2" s="67"/>
      <c r="J2" s="59" t="s">
        <v>71</v>
      </c>
      <c r="K2" s="60"/>
      <c r="L2" s="114"/>
      <c r="N2" s="127" t="s">
        <v>66</v>
      </c>
      <c r="O2" s="135" t="s">
        <v>3</v>
      </c>
      <c r="P2" s="128"/>
      <c r="Q2" s="4"/>
      <c r="R2" s="4"/>
      <c r="T2" s="4"/>
      <c r="U2" s="4"/>
      <c r="V2" s="3"/>
      <c r="W2" s="4"/>
      <c r="X2" s="3"/>
      <c r="Y2" s="4"/>
      <c r="Z2" s="4"/>
      <c r="AA2" s="4"/>
      <c r="AB2" s="4"/>
      <c r="AC2" s="3"/>
      <c r="AD2" s="3"/>
      <c r="AE2" s="3"/>
      <c r="AF2" s="3"/>
    </row>
    <row r="3" spans="2:32" ht="15.75" customHeight="1">
      <c r="B3" s="86" t="s">
        <v>1</v>
      </c>
      <c r="C3" s="116" t="s">
        <v>125</v>
      </c>
      <c r="D3" s="66"/>
      <c r="E3" s="6"/>
      <c r="F3" s="86" t="s">
        <v>2</v>
      </c>
      <c r="G3" s="42"/>
      <c r="H3" s="117">
        <v>11</v>
      </c>
      <c r="J3" s="86" t="s">
        <v>72</v>
      </c>
      <c r="K3" s="112"/>
      <c r="L3" s="117">
        <v>25</v>
      </c>
      <c r="N3" s="123"/>
      <c r="O3" s="129" t="s">
        <v>6</v>
      </c>
      <c r="P3" s="130"/>
      <c r="Q3" s="7"/>
      <c r="R3" s="7"/>
      <c r="T3" s="7"/>
      <c r="U3" s="7"/>
      <c r="V3" s="6"/>
      <c r="W3" s="7"/>
      <c r="X3" s="6"/>
      <c r="Y3" s="7"/>
      <c r="Z3" s="7"/>
      <c r="AA3" s="7"/>
      <c r="AB3" s="7"/>
      <c r="AC3" s="6"/>
      <c r="AD3" s="6"/>
      <c r="AE3" s="6"/>
      <c r="AF3" s="6"/>
    </row>
    <row r="4" spans="2:32" ht="15.75" customHeight="1">
      <c r="B4" s="105" t="s">
        <v>4</v>
      </c>
      <c r="C4" s="65">
        <v>4600</v>
      </c>
      <c r="D4" s="66"/>
      <c r="E4" s="8"/>
      <c r="F4" s="118" t="s">
        <v>5</v>
      </c>
      <c r="G4" s="42"/>
      <c r="H4" s="119">
        <v>5.5</v>
      </c>
      <c r="J4" s="104" t="s">
        <v>118</v>
      </c>
      <c r="K4" s="122"/>
      <c r="L4" s="121">
        <v>25</v>
      </c>
      <c r="N4" s="123"/>
      <c r="O4" s="131" t="s">
        <v>190</v>
      </c>
      <c r="P4" s="132"/>
      <c r="Q4" s="7"/>
      <c r="R4" s="7"/>
      <c r="T4" s="7"/>
      <c r="U4" s="7"/>
      <c r="V4" s="6"/>
      <c r="W4" s="7"/>
      <c r="X4" s="6"/>
      <c r="Y4" s="7"/>
      <c r="Z4" s="7"/>
      <c r="AA4" s="7"/>
      <c r="AB4" s="7"/>
      <c r="AC4" s="6"/>
      <c r="AD4" s="6"/>
      <c r="AE4" s="6"/>
      <c r="AF4" s="6"/>
    </row>
    <row r="5" spans="2:32" ht="15.75" customHeight="1">
      <c r="B5" s="5"/>
      <c r="C5" s="5"/>
      <c r="E5" s="6"/>
      <c r="F5" s="104" t="s">
        <v>7</v>
      </c>
      <c r="G5" s="120"/>
      <c r="H5" s="121">
        <v>52</v>
      </c>
      <c r="N5" s="124"/>
      <c r="O5" s="133" t="s">
        <v>183</v>
      </c>
      <c r="P5" s="134"/>
      <c r="Q5" s="54"/>
      <c r="R5" s="9"/>
      <c r="T5" s="54"/>
      <c r="U5" s="9"/>
      <c r="W5" s="9"/>
      <c r="Y5" s="9"/>
      <c r="Z5" s="9"/>
      <c r="AA5" s="9"/>
      <c r="AB5" s="9"/>
    </row>
    <row r="6" spans="2:32" ht="15" customHeight="1">
      <c r="B6" s="5"/>
      <c r="C6" s="5"/>
      <c r="E6" s="6"/>
      <c r="F6" s="1"/>
      <c r="G6" s="1"/>
      <c r="P6" s="55"/>
      <c r="Q6" s="54"/>
      <c r="R6" s="54"/>
      <c r="S6" s="9"/>
      <c r="T6" s="54"/>
      <c r="U6" s="9"/>
      <c r="W6" s="9"/>
      <c r="Y6" s="9"/>
      <c r="Z6" s="9"/>
      <c r="AA6" s="9"/>
      <c r="AB6" s="9"/>
    </row>
    <row r="7" spans="2:32" s="26" customFormat="1" ht="15.75" customHeight="1">
      <c r="B7" s="68" t="s">
        <v>67</v>
      </c>
      <c r="C7" s="29" t="s">
        <v>68</v>
      </c>
      <c r="D7" s="30"/>
      <c r="E7" s="80" t="s">
        <v>69</v>
      </c>
      <c r="F7" s="24"/>
      <c r="G7" s="28"/>
      <c r="H7" s="27"/>
      <c r="I7" s="27" t="s">
        <v>63</v>
      </c>
      <c r="J7" s="31"/>
      <c r="K7" s="31"/>
      <c r="L7" s="81"/>
      <c r="M7" s="81" t="s">
        <v>129</v>
      </c>
      <c r="N7" s="27"/>
      <c r="O7" s="31" t="s">
        <v>110</v>
      </c>
      <c r="P7" s="25"/>
      <c r="R7" s="32"/>
      <c r="S7" s="33"/>
      <c r="T7" s="34" t="s">
        <v>111</v>
      </c>
      <c r="U7" s="34"/>
      <c r="V7" s="27"/>
      <c r="W7" s="34"/>
      <c r="X7" s="43"/>
      <c r="Y7" s="9"/>
      <c r="Z7" s="32"/>
      <c r="AA7" s="34" t="s">
        <v>108</v>
      </c>
      <c r="AB7" s="35"/>
    </row>
    <row r="8" spans="2:32" s="26" customFormat="1" ht="66" customHeight="1">
      <c r="B8" s="44" t="s">
        <v>53</v>
      </c>
      <c r="C8" s="44" t="s">
        <v>54</v>
      </c>
      <c r="D8" s="45" t="s">
        <v>145</v>
      </c>
      <c r="E8" s="46" t="s">
        <v>55</v>
      </c>
      <c r="F8" s="47" t="s">
        <v>148</v>
      </c>
      <c r="G8" s="48" t="s">
        <v>56</v>
      </c>
      <c r="H8" s="48" t="s">
        <v>57</v>
      </c>
      <c r="I8" s="48" t="s">
        <v>58</v>
      </c>
      <c r="J8" s="62" t="s">
        <v>64</v>
      </c>
      <c r="K8" s="77" t="s">
        <v>65</v>
      </c>
      <c r="L8" s="79" t="s">
        <v>106</v>
      </c>
      <c r="M8" s="79" t="s">
        <v>147</v>
      </c>
      <c r="N8" s="50" t="s">
        <v>61</v>
      </c>
      <c r="O8" s="51" t="s">
        <v>62</v>
      </c>
      <c r="P8" s="47" t="s">
        <v>8</v>
      </c>
      <c r="Q8" s="13"/>
      <c r="R8" s="48" t="s">
        <v>18</v>
      </c>
      <c r="S8" s="48" t="s">
        <v>107</v>
      </c>
      <c r="T8" s="48" t="s">
        <v>9</v>
      </c>
      <c r="U8" s="52" t="s">
        <v>10</v>
      </c>
      <c r="V8" s="51" t="s">
        <v>11</v>
      </c>
      <c r="W8" s="52" t="s">
        <v>120</v>
      </c>
      <c r="X8" s="51" t="s">
        <v>12</v>
      </c>
      <c r="Y8" s="15"/>
      <c r="Z8" s="48" t="s">
        <v>124</v>
      </c>
      <c r="AA8" s="49" t="s">
        <v>112</v>
      </c>
      <c r="AB8" s="48" t="s">
        <v>113</v>
      </c>
      <c r="AC8" s="13"/>
      <c r="AD8" s="13"/>
      <c r="AE8" s="13"/>
      <c r="AF8" s="13"/>
    </row>
    <row r="9" spans="2:32" ht="15.75" customHeight="1">
      <c r="B9" s="163" t="s">
        <v>73</v>
      </c>
      <c r="C9" s="164" t="s">
        <v>23</v>
      </c>
      <c r="D9" s="165">
        <v>1300</v>
      </c>
      <c r="E9" s="166">
        <v>5</v>
      </c>
      <c r="F9" s="167" t="s">
        <v>24</v>
      </c>
      <c r="G9" s="152">
        <f>$H$3</f>
        <v>11</v>
      </c>
      <c r="H9" s="152">
        <f t="shared" ref="H9:H40" si="0">$H$4</f>
        <v>5.5</v>
      </c>
      <c r="I9" s="152">
        <f t="shared" ref="I9:I17" si="1">$H$5</f>
        <v>52</v>
      </c>
      <c r="J9" s="144">
        <v>0.6</v>
      </c>
      <c r="K9" s="145">
        <v>0.1</v>
      </c>
      <c r="L9" s="146" t="s">
        <v>13</v>
      </c>
      <c r="M9" s="147" t="s">
        <v>126</v>
      </c>
      <c r="N9" s="154">
        <f>D9*E9*(G9*H9*I9*J9+(24*7-G9*H9)*I9*K9)/1000</f>
        <v>15902.9</v>
      </c>
      <c r="O9" s="154">
        <f t="shared" ref="O9:O58" si="2">D9*E9*($L$3*G9*H9*I9*J9+$L$4*(24*7-G9*H9)*I9*K9)/100000</f>
        <v>3975.7249999999999</v>
      </c>
      <c r="P9" s="155">
        <f t="shared" ref="P9:P58" si="3">IF($O$59=0,"",O9/$O$59)</f>
        <v>4.8668446733771548E-2</v>
      </c>
      <c r="Q9" s="94"/>
      <c r="R9" s="159">
        <f t="shared" ref="R9:R58" si="4">D9*E9/1000</f>
        <v>6.5</v>
      </c>
      <c r="S9" s="154">
        <f>IF(R9&gt;0,N9/R9,0)</f>
        <v>2446.6</v>
      </c>
      <c r="T9" s="159">
        <f t="shared" ref="T9:T58" si="5">R9*J9</f>
        <v>3.9</v>
      </c>
      <c r="U9" s="159">
        <f t="shared" ref="U9:U58" si="6">R9*K9</f>
        <v>0.65</v>
      </c>
      <c r="V9" s="160">
        <f>IF($C$4&gt;0,D9*E9/$C$4,"–")</f>
        <v>1.4130434782608696</v>
      </c>
      <c r="W9" s="159">
        <f>IF($C$4&gt;0,$O9/$C$4,"–")</f>
        <v>0.86428804347826083</v>
      </c>
      <c r="X9" s="160">
        <f>IF(AND(ISNUMBER($C$4),$C$4&gt;0),N9/$C$4,"–")</f>
        <v>3.4571521739130433</v>
      </c>
      <c r="Y9" s="95"/>
      <c r="Z9" s="161">
        <f t="shared" ref="Z9:Z58" si="7">IF($F9="W/m2",D9,"–")</f>
        <v>1300</v>
      </c>
      <c r="AA9" s="162">
        <f t="shared" ref="AA9:AA58" si="8">IF(AND(ISNUMBER(Z9),Z9&gt;0),D9*E9/Z9,"–")</f>
        <v>5</v>
      </c>
      <c r="AB9" s="162">
        <f t="shared" ref="AB9:AB58" si="9">IF(AND(ISNUMBER(Z9),Z9&gt;0),N9/Z9,"–")</f>
        <v>12.233000000000001</v>
      </c>
      <c r="AC9" s="42"/>
    </row>
    <row r="10" spans="2:32" ht="15.75" customHeight="1">
      <c r="B10" s="163" t="s">
        <v>74</v>
      </c>
      <c r="C10" s="164" t="s">
        <v>23</v>
      </c>
      <c r="D10" s="165">
        <v>400</v>
      </c>
      <c r="E10" s="166">
        <v>7</v>
      </c>
      <c r="F10" s="167" t="s">
        <v>24</v>
      </c>
      <c r="G10" s="152">
        <f>$H$3</f>
        <v>11</v>
      </c>
      <c r="H10" s="152">
        <f t="shared" si="0"/>
        <v>5.5</v>
      </c>
      <c r="I10" s="152">
        <f t="shared" si="1"/>
        <v>52</v>
      </c>
      <c r="J10" s="144">
        <v>0.85</v>
      </c>
      <c r="K10" s="145">
        <v>0.15</v>
      </c>
      <c r="L10" s="146" t="s">
        <v>13</v>
      </c>
      <c r="M10" s="147" t="s">
        <v>126</v>
      </c>
      <c r="N10" s="154">
        <f t="shared" ref="N10:N58" si="10">D10*E10*(G10*H10*I10*J10+(24*7-G10*H10)*I10*K10)/1000</f>
        <v>9835.2800000000007</v>
      </c>
      <c r="O10" s="154">
        <f t="shared" si="2"/>
        <v>2458.8200000000002</v>
      </c>
      <c r="P10" s="155">
        <f t="shared" si="3"/>
        <v>3.0099403303279822E-2</v>
      </c>
      <c r="Q10" s="94"/>
      <c r="R10" s="159">
        <f t="shared" si="4"/>
        <v>2.8</v>
      </c>
      <c r="S10" s="154">
        <f t="shared" ref="S10:S40" si="11">IF(R10&gt;0,N10/R10,0)</f>
        <v>3512.6000000000004</v>
      </c>
      <c r="T10" s="159">
        <f t="shared" si="5"/>
        <v>2.38</v>
      </c>
      <c r="U10" s="159">
        <f t="shared" si="6"/>
        <v>0.42</v>
      </c>
      <c r="V10" s="160">
        <f t="shared" ref="V10:V15" si="12">IF($C$4&gt;0,D10*E10/$C$4,"–")</f>
        <v>0.60869565217391308</v>
      </c>
      <c r="W10" s="159">
        <f t="shared" ref="W10:W59" si="13">IF($C$4&gt;0,$O10/$C$4,"–")</f>
        <v>0.53452608695652182</v>
      </c>
      <c r="X10" s="160">
        <f t="shared" ref="X10:X58" si="14">IF(AND(ISNUMBER($C$4),$C$4&gt;0),N10/$C$4,"–")</f>
        <v>2.1381043478260873</v>
      </c>
      <c r="Y10" s="95"/>
      <c r="Z10" s="161">
        <f t="shared" si="7"/>
        <v>400</v>
      </c>
      <c r="AA10" s="162">
        <f t="shared" si="8"/>
        <v>7</v>
      </c>
      <c r="AB10" s="162">
        <f t="shared" si="9"/>
        <v>24.588200000000001</v>
      </c>
      <c r="AC10" s="41"/>
    </row>
    <row r="11" spans="2:32" ht="15.75" customHeight="1">
      <c r="B11" s="163" t="s">
        <v>75</v>
      </c>
      <c r="C11" s="164" t="s">
        <v>23</v>
      </c>
      <c r="D11" s="165">
        <v>1700</v>
      </c>
      <c r="E11" s="166">
        <v>4</v>
      </c>
      <c r="F11" s="167" t="s">
        <v>24</v>
      </c>
      <c r="G11" s="152">
        <f>$H$3</f>
        <v>11</v>
      </c>
      <c r="H11" s="152">
        <f t="shared" si="0"/>
        <v>5.5</v>
      </c>
      <c r="I11" s="152">
        <f t="shared" si="1"/>
        <v>52</v>
      </c>
      <c r="J11" s="144">
        <v>1</v>
      </c>
      <c r="K11" s="145">
        <v>0.05</v>
      </c>
      <c r="L11" s="146" t="s">
        <v>13</v>
      </c>
      <c r="M11" s="147" t="s">
        <v>128</v>
      </c>
      <c r="N11" s="154">
        <f t="shared" si="10"/>
        <v>23293.4</v>
      </c>
      <c r="O11" s="154">
        <f t="shared" si="2"/>
        <v>5823.35</v>
      </c>
      <c r="P11" s="155">
        <f t="shared" si="3"/>
        <v>7.1285966531163134E-2</v>
      </c>
      <c r="Q11" s="94"/>
      <c r="R11" s="159">
        <f t="shared" si="4"/>
        <v>6.8</v>
      </c>
      <c r="S11" s="154">
        <f t="shared" si="11"/>
        <v>3425.5000000000005</v>
      </c>
      <c r="T11" s="159">
        <f t="shared" si="5"/>
        <v>6.8</v>
      </c>
      <c r="U11" s="159">
        <f t="shared" si="6"/>
        <v>0.34</v>
      </c>
      <c r="V11" s="160">
        <f t="shared" si="12"/>
        <v>1.4782608695652173</v>
      </c>
      <c r="W11" s="159">
        <f t="shared" si="13"/>
        <v>1.2659456521739132</v>
      </c>
      <c r="X11" s="160">
        <f t="shared" si="14"/>
        <v>5.0637826086956528</v>
      </c>
      <c r="Y11" s="95"/>
      <c r="Z11" s="161">
        <f t="shared" si="7"/>
        <v>1700</v>
      </c>
      <c r="AA11" s="162">
        <f t="shared" si="8"/>
        <v>4</v>
      </c>
      <c r="AB11" s="162">
        <f t="shared" si="9"/>
        <v>13.702000000000002</v>
      </c>
      <c r="AC11" s="41"/>
    </row>
    <row r="12" spans="2:32" ht="15.75" customHeight="1">
      <c r="B12" s="163" t="s">
        <v>76</v>
      </c>
      <c r="C12" s="164" t="s">
        <v>23</v>
      </c>
      <c r="D12" s="165">
        <v>110</v>
      </c>
      <c r="E12" s="166">
        <v>10</v>
      </c>
      <c r="F12" s="167" t="s">
        <v>24</v>
      </c>
      <c r="G12" s="152">
        <f>$H$3</f>
        <v>11</v>
      </c>
      <c r="H12" s="152">
        <f t="shared" si="0"/>
        <v>5.5</v>
      </c>
      <c r="I12" s="152">
        <f t="shared" si="1"/>
        <v>52</v>
      </c>
      <c r="J12" s="144">
        <v>0.6</v>
      </c>
      <c r="K12" s="145">
        <v>0.1</v>
      </c>
      <c r="L12" s="146" t="s">
        <v>13</v>
      </c>
      <c r="M12" s="147" t="s">
        <v>13</v>
      </c>
      <c r="N12" s="154">
        <f t="shared" si="10"/>
        <v>2691.26</v>
      </c>
      <c r="O12" s="154">
        <f t="shared" si="2"/>
        <v>672.81500000000005</v>
      </c>
      <c r="P12" s="155">
        <f t="shared" si="3"/>
        <v>8.2361986780228776E-3</v>
      </c>
      <c r="Q12" s="94"/>
      <c r="R12" s="159">
        <f>D12*E12/1000</f>
        <v>1.1000000000000001</v>
      </c>
      <c r="S12" s="154">
        <f>IF(R12&gt;0,N12/R12,0)</f>
        <v>2446.6</v>
      </c>
      <c r="T12" s="159">
        <f>R12*J12</f>
        <v>0.66</v>
      </c>
      <c r="U12" s="159">
        <f>R12*K12</f>
        <v>0.11000000000000001</v>
      </c>
      <c r="V12" s="160">
        <f>IF($C$4&gt;0,D12*E12/$C$4,"–")</f>
        <v>0.2391304347826087</v>
      </c>
      <c r="W12" s="159">
        <f>IF($C$4&gt;0,$O12/$C$4,"–")</f>
        <v>0.14626413043478262</v>
      </c>
      <c r="X12" s="160">
        <f>IF(AND(ISNUMBER($C$4),$C$4&gt;0),N12/$C$4,"–")</f>
        <v>0.58505652173913048</v>
      </c>
      <c r="Y12" s="95"/>
      <c r="Z12" s="161">
        <f t="shared" si="7"/>
        <v>110</v>
      </c>
      <c r="AA12" s="162">
        <f>IF(AND(ISNUMBER(Z12),Z12&gt;0),D12*E12/Z12,"–")</f>
        <v>10</v>
      </c>
      <c r="AB12" s="162">
        <f>IF(AND(ISNUMBER(Z12),Z12&gt;0),N12/Z12,"–")</f>
        <v>24.466000000000001</v>
      </c>
      <c r="AC12" s="41"/>
    </row>
    <row r="13" spans="2:32" ht="15.75" customHeight="1">
      <c r="B13" s="163" t="s">
        <v>77</v>
      </c>
      <c r="C13" s="164" t="s">
        <v>23</v>
      </c>
      <c r="D13" s="165">
        <v>1090</v>
      </c>
      <c r="E13" s="166">
        <v>5</v>
      </c>
      <c r="F13" s="167" t="s">
        <v>24</v>
      </c>
      <c r="G13" s="152">
        <f>$H$3</f>
        <v>11</v>
      </c>
      <c r="H13" s="152">
        <f t="shared" si="0"/>
        <v>5.5</v>
      </c>
      <c r="I13" s="152">
        <f t="shared" si="1"/>
        <v>52</v>
      </c>
      <c r="J13" s="144">
        <v>0.6</v>
      </c>
      <c r="K13" s="145">
        <v>0.15</v>
      </c>
      <c r="L13" s="146" t="s">
        <v>13</v>
      </c>
      <c r="M13" s="147" t="s">
        <v>13</v>
      </c>
      <c r="N13" s="154">
        <f t="shared" si="10"/>
        <v>14857.245000000001</v>
      </c>
      <c r="O13" s="154">
        <f t="shared" si="2"/>
        <v>3714.3112500000002</v>
      </c>
      <c r="P13" s="155">
        <f t="shared" si="3"/>
        <v>4.5468376012745705E-2</v>
      </c>
      <c r="Q13" s="94"/>
      <c r="R13" s="159">
        <f t="shared" si="4"/>
        <v>5.45</v>
      </c>
      <c r="S13" s="154">
        <f t="shared" si="11"/>
        <v>2726.1</v>
      </c>
      <c r="T13" s="159">
        <f t="shared" si="5"/>
        <v>3.27</v>
      </c>
      <c r="U13" s="159">
        <f t="shared" si="6"/>
        <v>0.8175</v>
      </c>
      <c r="V13" s="160">
        <f t="shared" si="12"/>
        <v>1.1847826086956521</v>
      </c>
      <c r="W13" s="159">
        <f t="shared" si="13"/>
        <v>0.80745896739130441</v>
      </c>
      <c r="X13" s="160">
        <f t="shared" si="14"/>
        <v>3.2298358695652176</v>
      </c>
      <c r="Y13" s="95"/>
      <c r="Z13" s="161">
        <f t="shared" si="7"/>
        <v>1090</v>
      </c>
      <c r="AA13" s="162">
        <f t="shared" si="8"/>
        <v>5</v>
      </c>
      <c r="AB13" s="162">
        <f t="shared" si="9"/>
        <v>13.630500000000001</v>
      </c>
      <c r="AC13" s="41"/>
    </row>
    <row r="14" spans="2:32" ht="15.75" customHeight="1">
      <c r="B14" s="163" t="s">
        <v>78</v>
      </c>
      <c r="C14" s="164" t="s">
        <v>26</v>
      </c>
      <c r="D14" s="165">
        <v>1</v>
      </c>
      <c r="E14" s="166">
        <v>7200</v>
      </c>
      <c r="F14" s="167" t="s">
        <v>99</v>
      </c>
      <c r="G14" s="152">
        <v>15</v>
      </c>
      <c r="H14" s="152">
        <f t="shared" si="0"/>
        <v>5.5</v>
      </c>
      <c r="I14" s="152">
        <f t="shared" si="1"/>
        <v>52</v>
      </c>
      <c r="J14" s="144">
        <v>1</v>
      </c>
      <c r="K14" s="145">
        <v>0.15</v>
      </c>
      <c r="L14" s="146" t="s">
        <v>135</v>
      </c>
      <c r="M14" s="147" t="s">
        <v>127</v>
      </c>
      <c r="N14" s="154">
        <f t="shared" si="10"/>
        <v>35689.68</v>
      </c>
      <c r="O14" s="154">
        <f t="shared" si="2"/>
        <v>8922.42</v>
      </c>
      <c r="P14" s="155">
        <f t="shared" si="3"/>
        <v>0.10922292726643265</v>
      </c>
      <c r="Q14" s="94"/>
      <c r="R14" s="159">
        <f t="shared" si="4"/>
        <v>7.2</v>
      </c>
      <c r="S14" s="154">
        <f t="shared" si="11"/>
        <v>4956.8999999999996</v>
      </c>
      <c r="T14" s="159">
        <f t="shared" si="5"/>
        <v>7.2</v>
      </c>
      <c r="U14" s="159">
        <f t="shared" si="6"/>
        <v>1.08</v>
      </c>
      <c r="V14" s="160">
        <f t="shared" si="12"/>
        <v>1.5652173913043479</v>
      </c>
      <c r="W14" s="159">
        <f t="shared" si="13"/>
        <v>1.9396565217391304</v>
      </c>
      <c r="X14" s="160">
        <f t="shared" si="14"/>
        <v>7.7586260869565216</v>
      </c>
      <c r="Y14" s="95"/>
      <c r="Z14" s="161" t="str">
        <f t="shared" si="7"/>
        <v>–</v>
      </c>
      <c r="AA14" s="162" t="str">
        <f t="shared" si="8"/>
        <v>–</v>
      </c>
      <c r="AB14" s="162" t="str">
        <f t="shared" si="9"/>
        <v>–</v>
      </c>
      <c r="AC14" s="41"/>
    </row>
    <row r="15" spans="2:32" ht="15.75" customHeight="1">
      <c r="B15" s="163" t="s">
        <v>79</v>
      </c>
      <c r="C15" s="164" t="s">
        <v>43</v>
      </c>
      <c r="D15" s="165">
        <v>2</v>
      </c>
      <c r="E15" s="166">
        <v>2000</v>
      </c>
      <c r="F15" s="167" t="s">
        <v>27</v>
      </c>
      <c r="G15" s="152">
        <f t="shared" ref="G15:G40" si="15">$H$3</f>
        <v>11</v>
      </c>
      <c r="H15" s="152">
        <f t="shared" si="0"/>
        <v>5.5</v>
      </c>
      <c r="I15" s="152">
        <f t="shared" si="1"/>
        <v>52</v>
      </c>
      <c r="J15" s="144">
        <v>0.15</v>
      </c>
      <c r="K15" s="145">
        <v>0</v>
      </c>
      <c r="L15" s="146" t="s">
        <v>13</v>
      </c>
      <c r="M15" s="147" t="s">
        <v>13</v>
      </c>
      <c r="N15" s="154">
        <f t="shared" si="10"/>
        <v>1887.6</v>
      </c>
      <c r="O15" s="154">
        <f t="shared" si="2"/>
        <v>471.9</v>
      </c>
      <c r="P15" s="155">
        <f t="shared" si="3"/>
        <v>5.7767174574868217E-3</v>
      </c>
      <c r="Q15" s="94"/>
      <c r="R15" s="159">
        <f t="shared" si="4"/>
        <v>4</v>
      </c>
      <c r="S15" s="154">
        <f t="shared" si="11"/>
        <v>471.9</v>
      </c>
      <c r="T15" s="159">
        <f t="shared" si="5"/>
        <v>0.6</v>
      </c>
      <c r="U15" s="159">
        <f t="shared" si="6"/>
        <v>0</v>
      </c>
      <c r="V15" s="160">
        <f t="shared" si="12"/>
        <v>0.86956521739130432</v>
      </c>
      <c r="W15" s="159">
        <f t="shared" si="13"/>
        <v>0.10258695652173913</v>
      </c>
      <c r="X15" s="160">
        <f t="shared" si="14"/>
        <v>0.41034782608695652</v>
      </c>
      <c r="Y15" s="95"/>
      <c r="Z15" s="161" t="str">
        <f t="shared" si="7"/>
        <v>–</v>
      </c>
      <c r="AA15" s="162" t="str">
        <f t="shared" si="8"/>
        <v>–</v>
      </c>
      <c r="AB15" s="162" t="str">
        <f t="shared" si="9"/>
        <v>–</v>
      </c>
      <c r="AC15" s="41"/>
    </row>
    <row r="16" spans="2:32" ht="15.75" customHeight="1">
      <c r="B16" s="163" t="s">
        <v>80</v>
      </c>
      <c r="C16" s="164" t="s">
        <v>39</v>
      </c>
      <c r="D16" s="165">
        <v>1300</v>
      </c>
      <c r="E16" s="166">
        <v>12</v>
      </c>
      <c r="F16" s="167" t="s">
        <v>24</v>
      </c>
      <c r="G16" s="152">
        <f t="shared" si="15"/>
        <v>11</v>
      </c>
      <c r="H16" s="152">
        <f t="shared" si="0"/>
        <v>5.5</v>
      </c>
      <c r="I16" s="152">
        <f t="shared" si="1"/>
        <v>52</v>
      </c>
      <c r="J16" s="144">
        <v>0.4</v>
      </c>
      <c r="K16" s="145">
        <v>0.2</v>
      </c>
      <c r="L16" s="146" t="s">
        <v>13</v>
      </c>
      <c r="M16" s="147" t="s">
        <v>126</v>
      </c>
      <c r="N16" s="154">
        <f t="shared" si="10"/>
        <v>37071.839999999997</v>
      </c>
      <c r="O16" s="154">
        <f t="shared" si="2"/>
        <v>9267.9599999999991</v>
      </c>
      <c r="P16" s="155">
        <f t="shared" si="3"/>
        <v>0.11345282120637754</v>
      </c>
      <c r="Q16" s="94"/>
      <c r="R16" s="159">
        <f t="shared" si="4"/>
        <v>15.6</v>
      </c>
      <c r="S16" s="154">
        <f t="shared" si="11"/>
        <v>2376.3999999999996</v>
      </c>
      <c r="T16" s="159">
        <f t="shared" si="5"/>
        <v>6.24</v>
      </c>
      <c r="U16" s="159">
        <f t="shared" si="6"/>
        <v>3.12</v>
      </c>
      <c r="V16" s="160">
        <f t="shared" ref="V16:V58" si="16">IF(AND(ISNUMBER($C$4),$C$4&gt;0),D16*E16/$C$4,"–")</f>
        <v>3.3913043478260869</v>
      </c>
      <c r="W16" s="159">
        <f t="shared" si="13"/>
        <v>2.0147739130434781</v>
      </c>
      <c r="X16" s="160">
        <f t="shared" si="14"/>
        <v>8.0590956521739123</v>
      </c>
      <c r="Y16" s="95"/>
      <c r="Z16" s="161">
        <f t="shared" si="7"/>
        <v>1300</v>
      </c>
      <c r="AA16" s="162">
        <f t="shared" si="8"/>
        <v>12</v>
      </c>
      <c r="AB16" s="162">
        <f t="shared" si="9"/>
        <v>28.516799999999996</v>
      </c>
      <c r="AC16" s="41"/>
    </row>
    <row r="17" spans="2:29" ht="15.75" customHeight="1">
      <c r="B17" s="163" t="s">
        <v>81</v>
      </c>
      <c r="C17" s="164" t="s">
        <v>119</v>
      </c>
      <c r="D17" s="165">
        <v>400</v>
      </c>
      <c r="E17" s="166">
        <v>25</v>
      </c>
      <c r="F17" s="167" t="s">
        <v>24</v>
      </c>
      <c r="G17" s="152">
        <f t="shared" si="15"/>
        <v>11</v>
      </c>
      <c r="H17" s="152">
        <f t="shared" si="0"/>
        <v>5.5</v>
      </c>
      <c r="I17" s="152">
        <f t="shared" si="1"/>
        <v>52</v>
      </c>
      <c r="J17" s="144">
        <v>0.6</v>
      </c>
      <c r="K17" s="145">
        <v>0.3</v>
      </c>
      <c r="L17" s="146" t="s">
        <v>13</v>
      </c>
      <c r="M17" s="147" t="s">
        <v>127</v>
      </c>
      <c r="N17" s="154">
        <f t="shared" si="10"/>
        <v>35646</v>
      </c>
      <c r="O17" s="154">
        <f t="shared" si="2"/>
        <v>8911.5</v>
      </c>
      <c r="P17" s="155">
        <f t="shared" si="3"/>
        <v>0.1090892511599784</v>
      </c>
      <c r="Q17" s="94"/>
      <c r="R17" s="159">
        <f>D17*E17/1000</f>
        <v>10</v>
      </c>
      <c r="S17" s="154">
        <f>IF(R17&gt;0,N17/R17,0)</f>
        <v>3564.6</v>
      </c>
      <c r="T17" s="159">
        <f>R17*J17</f>
        <v>6</v>
      </c>
      <c r="U17" s="159">
        <f>R17*K17</f>
        <v>3</v>
      </c>
      <c r="V17" s="160">
        <f>IF($C$4&gt;0,D17*E17/$C$4,"–")</f>
        <v>2.1739130434782608</v>
      </c>
      <c r="W17" s="159">
        <f>IF($C$4&gt;0,$O17/$C$4,"–")</f>
        <v>1.9372826086956523</v>
      </c>
      <c r="X17" s="160">
        <f>IF(AND(ISNUMBER($C$4),$C$4&gt;0),N17/$C$4,"–")</f>
        <v>7.7491304347826091</v>
      </c>
      <c r="Y17" s="95"/>
      <c r="Z17" s="161">
        <f t="shared" si="7"/>
        <v>400</v>
      </c>
      <c r="AA17" s="162">
        <f>IF(AND(ISNUMBER(Z17),Z17&gt;0),D17*E17/Z17,"–")</f>
        <v>25</v>
      </c>
      <c r="AB17" s="162">
        <f>IF(AND(ISNUMBER(Z17),Z17&gt;0),N17/Z17,"–")</f>
        <v>89.114999999999995</v>
      </c>
      <c r="AC17" s="42"/>
    </row>
    <row r="18" spans="2:29" ht="15.75" customHeight="1">
      <c r="B18" s="163" t="s">
        <v>82</v>
      </c>
      <c r="C18" s="164" t="s">
        <v>38</v>
      </c>
      <c r="D18" s="165">
        <v>2</v>
      </c>
      <c r="E18" s="166">
        <v>2000</v>
      </c>
      <c r="F18" s="167" t="s">
        <v>27</v>
      </c>
      <c r="G18" s="152">
        <f t="shared" si="15"/>
        <v>11</v>
      </c>
      <c r="H18" s="152">
        <f t="shared" si="0"/>
        <v>5.5</v>
      </c>
      <c r="I18" s="152">
        <v>26</v>
      </c>
      <c r="J18" s="144">
        <v>0.25</v>
      </c>
      <c r="K18" s="145">
        <v>0.05</v>
      </c>
      <c r="L18" s="146" t="s">
        <v>13</v>
      </c>
      <c r="M18" s="147" t="s">
        <v>126</v>
      </c>
      <c r="N18" s="154">
        <f t="shared" si="10"/>
        <v>2132</v>
      </c>
      <c r="O18" s="154">
        <f t="shared" si="2"/>
        <v>533</v>
      </c>
      <c r="P18" s="155">
        <f t="shared" si="3"/>
        <v>6.5246671007426907E-3</v>
      </c>
      <c r="Q18" s="94"/>
      <c r="R18" s="159">
        <f t="shared" si="4"/>
        <v>4</v>
      </c>
      <c r="S18" s="154">
        <f t="shared" si="11"/>
        <v>533</v>
      </c>
      <c r="T18" s="159">
        <f t="shared" si="5"/>
        <v>1</v>
      </c>
      <c r="U18" s="159">
        <f t="shared" si="6"/>
        <v>0.2</v>
      </c>
      <c r="V18" s="160">
        <f t="shared" si="16"/>
        <v>0.86956521739130432</v>
      </c>
      <c r="W18" s="159">
        <f t="shared" si="13"/>
        <v>0.11586956521739131</v>
      </c>
      <c r="X18" s="160">
        <f t="shared" si="14"/>
        <v>0.46347826086956523</v>
      </c>
      <c r="Y18" s="95"/>
      <c r="Z18" s="161" t="str">
        <f t="shared" si="7"/>
        <v>–</v>
      </c>
      <c r="AA18" s="162" t="str">
        <f t="shared" si="8"/>
        <v>–</v>
      </c>
      <c r="AB18" s="162" t="str">
        <f t="shared" si="9"/>
        <v>–</v>
      </c>
      <c r="AC18" s="41"/>
    </row>
    <row r="19" spans="2:29" ht="15.75" customHeight="1">
      <c r="B19" s="163" t="s">
        <v>83</v>
      </c>
      <c r="C19" s="164" t="s">
        <v>38</v>
      </c>
      <c r="D19" s="165">
        <v>2</v>
      </c>
      <c r="E19" s="166">
        <v>2200</v>
      </c>
      <c r="F19" s="167" t="s">
        <v>27</v>
      </c>
      <c r="G19" s="152">
        <f t="shared" si="15"/>
        <v>11</v>
      </c>
      <c r="H19" s="152">
        <f t="shared" si="0"/>
        <v>5.5</v>
      </c>
      <c r="I19" s="152">
        <v>26</v>
      </c>
      <c r="J19" s="144">
        <v>0.48</v>
      </c>
      <c r="K19" s="145">
        <v>0.05</v>
      </c>
      <c r="L19" s="146" t="s">
        <v>13</v>
      </c>
      <c r="M19" s="147" t="s">
        <v>126</v>
      </c>
      <c r="N19" s="154">
        <f t="shared" si="10"/>
        <v>3937.076</v>
      </c>
      <c r="O19" s="154">
        <f t="shared" si="2"/>
        <v>984.26900000000001</v>
      </c>
      <c r="P19" s="155">
        <f t="shared" si="3"/>
        <v>1.204883219996418E-2</v>
      </c>
      <c r="Q19" s="94"/>
      <c r="R19" s="159">
        <f>D19*E19/1000</f>
        <v>4.4000000000000004</v>
      </c>
      <c r="S19" s="154">
        <f>IF(R19&gt;0,N19/R19,0)</f>
        <v>894.79</v>
      </c>
      <c r="T19" s="159">
        <f>R19*J19</f>
        <v>2.1120000000000001</v>
      </c>
      <c r="U19" s="159">
        <f>R19*K19</f>
        <v>0.22000000000000003</v>
      </c>
      <c r="V19" s="160">
        <f>IF(AND(ISNUMBER($C$4),$C$4&gt;0),D19*E19/$C$4,"–")</f>
        <v>0.95652173913043481</v>
      </c>
      <c r="W19" s="159">
        <f>IF($C$4&gt;0,$O19/$C$4,"–")</f>
        <v>0.21397152173913045</v>
      </c>
      <c r="X19" s="160">
        <f>IF(AND(ISNUMBER($C$4),$C$4&gt;0),N19/$C$4,"–")</f>
        <v>0.8558860869565218</v>
      </c>
      <c r="Y19" s="95"/>
      <c r="Z19" s="161" t="str">
        <f t="shared" si="7"/>
        <v>–</v>
      </c>
      <c r="AA19" s="162" t="str">
        <f>IF(AND(ISNUMBER(Z19),Z19&gt;0),D19*E19/Z19,"–")</f>
        <v>–</v>
      </c>
      <c r="AB19" s="162" t="str">
        <f>IF(AND(ISNUMBER(Z19),Z19&gt;0),N19/Z19,"–")</f>
        <v>–</v>
      </c>
      <c r="AC19" s="41"/>
    </row>
    <row r="20" spans="2:29" ht="15.75" customHeight="1">
      <c r="B20" s="163" t="s">
        <v>84</v>
      </c>
      <c r="C20" s="164" t="s">
        <v>119</v>
      </c>
      <c r="D20" s="165">
        <v>2</v>
      </c>
      <c r="E20" s="166">
        <v>5000</v>
      </c>
      <c r="F20" s="167" t="s">
        <v>27</v>
      </c>
      <c r="G20" s="152">
        <f t="shared" si="15"/>
        <v>11</v>
      </c>
      <c r="H20" s="152">
        <f t="shared" si="0"/>
        <v>5.5</v>
      </c>
      <c r="I20" s="152">
        <f>$H$5</f>
        <v>52</v>
      </c>
      <c r="J20" s="144">
        <v>0.4</v>
      </c>
      <c r="K20" s="145">
        <v>0.25</v>
      </c>
      <c r="L20" s="146" t="s">
        <v>13</v>
      </c>
      <c r="M20" s="147" t="s">
        <v>13</v>
      </c>
      <c r="N20" s="154">
        <f t="shared" si="10"/>
        <v>26559</v>
      </c>
      <c r="O20" s="154">
        <f t="shared" si="2"/>
        <v>6639.75</v>
      </c>
      <c r="P20" s="155">
        <f t="shared" si="3"/>
        <v>8.1279846870837308E-2</v>
      </c>
      <c r="Q20" s="94"/>
      <c r="R20" s="159">
        <f>D20*E20/1000</f>
        <v>10</v>
      </c>
      <c r="S20" s="154">
        <f>IF(R20&gt;0,N20/R20,0)</f>
        <v>2655.9</v>
      </c>
      <c r="T20" s="159">
        <f>R20*J20</f>
        <v>4</v>
      </c>
      <c r="U20" s="159">
        <f>R20*K20</f>
        <v>2.5</v>
      </c>
      <c r="V20" s="160">
        <f>IF(AND(ISNUMBER($C$4),$C$4&gt;0),D20*E20/$C$4,"–")</f>
        <v>2.1739130434782608</v>
      </c>
      <c r="W20" s="159">
        <f>IF($C$4&gt;0,$O20/$C$4,"–")</f>
        <v>1.4434239130434783</v>
      </c>
      <c r="X20" s="160">
        <f>IF(AND(ISNUMBER($C$4),$C$4&gt;0),N20/$C$4,"–")</f>
        <v>5.7736956521739131</v>
      </c>
      <c r="Y20" s="95"/>
      <c r="Z20" s="161" t="str">
        <f t="shared" si="7"/>
        <v>–</v>
      </c>
      <c r="AA20" s="162" t="str">
        <f>IF(AND(ISNUMBER(Z20),Z20&gt;0),D20*E20/Z20,"–")</f>
        <v>–</v>
      </c>
      <c r="AB20" s="162" t="str">
        <f>IF(AND(ISNUMBER(Z20),Z20&gt;0),N20/Z20,"–")</f>
        <v>–</v>
      </c>
      <c r="AC20" s="41"/>
    </row>
    <row r="21" spans="2:29" ht="15.75" customHeight="1">
      <c r="B21" s="163" t="s">
        <v>121</v>
      </c>
      <c r="C21" s="164" t="s">
        <v>38</v>
      </c>
      <c r="D21" s="165">
        <v>1</v>
      </c>
      <c r="E21" s="166">
        <v>4000</v>
      </c>
      <c r="F21" s="167" t="s">
        <v>27</v>
      </c>
      <c r="G21" s="152">
        <f t="shared" si="15"/>
        <v>11</v>
      </c>
      <c r="H21" s="152">
        <f t="shared" si="0"/>
        <v>5.5</v>
      </c>
      <c r="I21" s="152">
        <v>26</v>
      </c>
      <c r="J21" s="144">
        <v>0.45</v>
      </c>
      <c r="K21" s="145">
        <v>0.05</v>
      </c>
      <c r="L21" s="146" t="s">
        <v>13</v>
      </c>
      <c r="M21" s="147" t="s">
        <v>127</v>
      </c>
      <c r="N21" s="154">
        <f t="shared" si="10"/>
        <v>3390.4</v>
      </c>
      <c r="O21" s="154">
        <f t="shared" si="2"/>
        <v>847.6</v>
      </c>
      <c r="P21" s="155">
        <f t="shared" si="3"/>
        <v>1.0375812072400572E-2</v>
      </c>
      <c r="Q21" s="94"/>
      <c r="R21" s="159">
        <f t="shared" si="4"/>
        <v>4</v>
      </c>
      <c r="S21" s="154">
        <f t="shared" si="11"/>
        <v>847.6</v>
      </c>
      <c r="T21" s="159">
        <f t="shared" si="5"/>
        <v>1.8</v>
      </c>
      <c r="U21" s="159">
        <f t="shared" si="6"/>
        <v>0.2</v>
      </c>
      <c r="V21" s="160">
        <f t="shared" si="16"/>
        <v>0.86956521739130432</v>
      </c>
      <c r="W21" s="159">
        <f t="shared" si="13"/>
        <v>0.18426086956521739</v>
      </c>
      <c r="X21" s="160">
        <f t="shared" si="14"/>
        <v>0.73704347826086958</v>
      </c>
      <c r="Y21" s="95"/>
      <c r="Z21" s="161" t="str">
        <f t="shared" si="7"/>
        <v>–</v>
      </c>
      <c r="AA21" s="162" t="str">
        <f t="shared" si="8"/>
        <v>–</v>
      </c>
      <c r="AB21" s="162" t="str">
        <f t="shared" si="9"/>
        <v>–</v>
      </c>
      <c r="AC21" s="41"/>
    </row>
    <row r="22" spans="2:29" ht="15.75" customHeight="1">
      <c r="B22" s="163" t="s">
        <v>122</v>
      </c>
      <c r="C22" s="164" t="s">
        <v>47</v>
      </c>
      <c r="D22" s="165">
        <v>2</v>
      </c>
      <c r="E22" s="166">
        <v>6000</v>
      </c>
      <c r="F22" s="167" t="s">
        <v>27</v>
      </c>
      <c r="G22" s="152">
        <f t="shared" si="15"/>
        <v>11</v>
      </c>
      <c r="H22" s="152">
        <f t="shared" si="0"/>
        <v>5.5</v>
      </c>
      <c r="I22" s="152">
        <f>$H$5</f>
        <v>52</v>
      </c>
      <c r="J22" s="144">
        <v>0.2</v>
      </c>
      <c r="K22" s="145">
        <v>0</v>
      </c>
      <c r="L22" s="146" t="s">
        <v>13</v>
      </c>
      <c r="M22" s="147" t="s">
        <v>126</v>
      </c>
      <c r="N22" s="154">
        <f t="shared" si="10"/>
        <v>7550.4000000000005</v>
      </c>
      <c r="O22" s="154">
        <f t="shared" si="2"/>
        <v>1887.6</v>
      </c>
      <c r="P22" s="155">
        <f t="shared" si="3"/>
        <v>2.3106869829947287E-2</v>
      </c>
      <c r="Q22" s="94"/>
      <c r="R22" s="159">
        <f t="shared" si="4"/>
        <v>12</v>
      </c>
      <c r="S22" s="154">
        <f t="shared" si="11"/>
        <v>629.20000000000005</v>
      </c>
      <c r="T22" s="159">
        <f t="shared" si="5"/>
        <v>2.4000000000000004</v>
      </c>
      <c r="U22" s="159">
        <f t="shared" si="6"/>
        <v>0</v>
      </c>
      <c r="V22" s="160">
        <f t="shared" si="16"/>
        <v>2.6086956521739131</v>
      </c>
      <c r="W22" s="159">
        <f t="shared" si="13"/>
        <v>0.41034782608695652</v>
      </c>
      <c r="X22" s="160">
        <f t="shared" si="14"/>
        <v>1.6413913043478261</v>
      </c>
      <c r="Y22" s="95"/>
      <c r="Z22" s="161" t="str">
        <f t="shared" si="7"/>
        <v>–</v>
      </c>
      <c r="AA22" s="162" t="str">
        <f t="shared" si="8"/>
        <v>–</v>
      </c>
      <c r="AB22" s="162" t="str">
        <f t="shared" si="9"/>
        <v>–</v>
      </c>
      <c r="AC22" s="41"/>
    </row>
    <row r="23" spans="2:29" ht="15.75" customHeight="1">
      <c r="B23" s="163" t="s">
        <v>85</v>
      </c>
      <c r="C23" s="164" t="s">
        <v>43</v>
      </c>
      <c r="D23" s="165">
        <v>50</v>
      </c>
      <c r="E23" s="166">
        <v>200</v>
      </c>
      <c r="F23" s="167" t="s">
        <v>52</v>
      </c>
      <c r="G23" s="152">
        <f t="shared" si="15"/>
        <v>11</v>
      </c>
      <c r="H23" s="152">
        <f t="shared" si="0"/>
        <v>5.5</v>
      </c>
      <c r="I23" s="152">
        <f>$H$5</f>
        <v>52</v>
      </c>
      <c r="J23" s="144">
        <v>0.4</v>
      </c>
      <c r="K23" s="145">
        <v>0</v>
      </c>
      <c r="L23" s="146" t="s">
        <v>13</v>
      </c>
      <c r="M23" s="147" t="s">
        <v>13</v>
      </c>
      <c r="N23" s="154">
        <f t="shared" si="10"/>
        <v>12584</v>
      </c>
      <c r="O23" s="154">
        <f t="shared" si="2"/>
        <v>3146</v>
      </c>
      <c r="P23" s="155">
        <f t="shared" si="3"/>
        <v>3.8511449716578813E-2</v>
      </c>
      <c r="Q23" s="94"/>
      <c r="R23" s="159">
        <f t="shared" si="4"/>
        <v>10</v>
      </c>
      <c r="S23" s="154">
        <f t="shared" si="11"/>
        <v>1258.4000000000001</v>
      </c>
      <c r="T23" s="159">
        <f t="shared" si="5"/>
        <v>4</v>
      </c>
      <c r="U23" s="159">
        <f t="shared" si="6"/>
        <v>0</v>
      </c>
      <c r="V23" s="160">
        <f t="shared" si="16"/>
        <v>2.1739130434782608</v>
      </c>
      <c r="W23" s="159">
        <f t="shared" si="13"/>
        <v>0.68391304347826087</v>
      </c>
      <c r="X23" s="160">
        <f t="shared" si="14"/>
        <v>2.7356521739130435</v>
      </c>
      <c r="Y23" s="95"/>
      <c r="Z23" s="161" t="str">
        <f t="shared" si="7"/>
        <v>–</v>
      </c>
      <c r="AA23" s="162" t="str">
        <f t="shared" si="8"/>
        <v>–</v>
      </c>
      <c r="AB23" s="162" t="str">
        <f t="shared" si="9"/>
        <v>–</v>
      </c>
      <c r="AC23" s="41"/>
    </row>
    <row r="24" spans="2:29" ht="15.75" customHeight="1">
      <c r="B24" s="163" t="s">
        <v>130</v>
      </c>
      <c r="C24" s="164" t="s">
        <v>119</v>
      </c>
      <c r="D24" s="165">
        <v>1</v>
      </c>
      <c r="E24" s="166">
        <v>1500</v>
      </c>
      <c r="F24" s="167" t="s">
        <v>27</v>
      </c>
      <c r="G24" s="152">
        <f t="shared" si="15"/>
        <v>11</v>
      </c>
      <c r="H24" s="152">
        <f t="shared" si="0"/>
        <v>5.5</v>
      </c>
      <c r="I24" s="152">
        <f>$H$5</f>
        <v>52</v>
      </c>
      <c r="J24" s="144">
        <v>0.7</v>
      </c>
      <c r="K24" s="145">
        <v>0.5</v>
      </c>
      <c r="L24" s="146" t="s">
        <v>13</v>
      </c>
      <c r="M24" s="147" t="s">
        <v>126</v>
      </c>
      <c r="N24" s="154">
        <f t="shared" si="10"/>
        <v>7495.8</v>
      </c>
      <c r="O24" s="154">
        <f t="shared" si="2"/>
        <v>1873.95</v>
      </c>
      <c r="P24" s="155">
        <f t="shared" si="3"/>
        <v>2.2939774696879488E-2</v>
      </c>
      <c r="Q24" s="94"/>
      <c r="R24" s="159">
        <f t="shared" si="4"/>
        <v>1.5</v>
      </c>
      <c r="S24" s="154">
        <f t="shared" si="11"/>
        <v>4997.2</v>
      </c>
      <c r="T24" s="159">
        <f t="shared" si="5"/>
        <v>1.0499999999999998</v>
      </c>
      <c r="U24" s="159">
        <f t="shared" si="6"/>
        <v>0.75</v>
      </c>
      <c r="V24" s="160">
        <f t="shared" si="16"/>
        <v>0.32608695652173914</v>
      </c>
      <c r="W24" s="159">
        <f t="shared" si="13"/>
        <v>0.40738043478260871</v>
      </c>
      <c r="X24" s="160">
        <f t="shared" si="14"/>
        <v>1.6295217391304349</v>
      </c>
      <c r="Y24" s="95"/>
      <c r="Z24" s="161" t="str">
        <f t="shared" si="7"/>
        <v>–</v>
      </c>
      <c r="AA24" s="162" t="str">
        <f t="shared" si="8"/>
        <v>–</v>
      </c>
      <c r="AB24" s="162" t="str">
        <f t="shared" si="9"/>
        <v>–</v>
      </c>
      <c r="AC24" s="41"/>
    </row>
    <row r="25" spans="2:29" ht="15.75" customHeight="1">
      <c r="B25" s="163" t="s">
        <v>123</v>
      </c>
      <c r="C25" s="164" t="s">
        <v>119</v>
      </c>
      <c r="D25" s="165">
        <v>1</v>
      </c>
      <c r="E25" s="166">
        <v>1200</v>
      </c>
      <c r="F25" s="167" t="s">
        <v>27</v>
      </c>
      <c r="G25" s="152">
        <f t="shared" si="15"/>
        <v>11</v>
      </c>
      <c r="H25" s="152">
        <f t="shared" si="0"/>
        <v>5.5</v>
      </c>
      <c r="I25" s="152">
        <f>$H$5</f>
        <v>52</v>
      </c>
      <c r="J25" s="144">
        <v>0.7</v>
      </c>
      <c r="K25" s="145">
        <v>0.5</v>
      </c>
      <c r="L25" s="146" t="s">
        <v>13</v>
      </c>
      <c r="M25" s="147" t="s">
        <v>127</v>
      </c>
      <c r="N25" s="154">
        <f t="shared" si="10"/>
        <v>5996.64</v>
      </c>
      <c r="O25" s="154">
        <f t="shared" si="2"/>
        <v>1499.16</v>
      </c>
      <c r="P25" s="155">
        <f t="shared" si="3"/>
        <v>1.8351819757503589E-2</v>
      </c>
      <c r="Q25" s="94"/>
      <c r="R25" s="159">
        <f t="shared" si="4"/>
        <v>1.2</v>
      </c>
      <c r="S25" s="154">
        <f t="shared" si="11"/>
        <v>4997.2000000000007</v>
      </c>
      <c r="T25" s="159">
        <f t="shared" si="5"/>
        <v>0.84</v>
      </c>
      <c r="U25" s="159">
        <f t="shared" si="6"/>
        <v>0.6</v>
      </c>
      <c r="V25" s="160">
        <f t="shared" si="16"/>
        <v>0.2608695652173913</v>
      </c>
      <c r="W25" s="159">
        <f t="shared" si="13"/>
        <v>0.32590434782608696</v>
      </c>
      <c r="X25" s="160">
        <f t="shared" si="14"/>
        <v>1.3036173913043478</v>
      </c>
      <c r="Y25" s="95"/>
      <c r="Z25" s="161" t="str">
        <f t="shared" si="7"/>
        <v>–</v>
      </c>
      <c r="AA25" s="162" t="str">
        <f t="shared" si="8"/>
        <v>–</v>
      </c>
      <c r="AB25" s="162" t="str">
        <f t="shared" si="9"/>
        <v>–</v>
      </c>
      <c r="AC25" s="41"/>
    </row>
    <row r="26" spans="2:29" ht="15.75" customHeight="1">
      <c r="B26" s="163" t="s">
        <v>86</v>
      </c>
      <c r="C26" s="164" t="s">
        <v>26</v>
      </c>
      <c r="D26" s="165">
        <v>1</v>
      </c>
      <c r="E26" s="166">
        <v>500</v>
      </c>
      <c r="F26" s="167" t="s">
        <v>27</v>
      </c>
      <c r="G26" s="152">
        <f t="shared" si="15"/>
        <v>11</v>
      </c>
      <c r="H26" s="152">
        <f t="shared" si="0"/>
        <v>5.5</v>
      </c>
      <c r="I26" s="152">
        <v>26</v>
      </c>
      <c r="J26" s="144">
        <v>0.3</v>
      </c>
      <c r="K26" s="145">
        <v>0</v>
      </c>
      <c r="L26" s="146" t="s">
        <v>13</v>
      </c>
      <c r="M26" s="147" t="s">
        <v>13</v>
      </c>
      <c r="N26" s="154">
        <f t="shared" si="10"/>
        <v>235.95</v>
      </c>
      <c r="O26" s="154">
        <f t="shared" si="2"/>
        <v>58.987499999999997</v>
      </c>
      <c r="P26" s="155">
        <f t="shared" si="3"/>
        <v>7.2208968218585271E-4</v>
      </c>
      <c r="Q26" s="94"/>
      <c r="R26" s="159">
        <f t="shared" si="4"/>
        <v>0.5</v>
      </c>
      <c r="S26" s="154">
        <f t="shared" si="11"/>
        <v>471.9</v>
      </c>
      <c r="T26" s="159">
        <f t="shared" si="5"/>
        <v>0.15</v>
      </c>
      <c r="U26" s="159">
        <f t="shared" si="6"/>
        <v>0</v>
      </c>
      <c r="V26" s="160">
        <f t="shared" si="16"/>
        <v>0.10869565217391304</v>
      </c>
      <c r="W26" s="159">
        <f t="shared" si="13"/>
        <v>1.2823369565217391E-2</v>
      </c>
      <c r="X26" s="160">
        <f t="shared" si="14"/>
        <v>5.1293478260869566E-2</v>
      </c>
      <c r="Y26" s="95"/>
      <c r="Z26" s="161" t="str">
        <f t="shared" si="7"/>
        <v>–</v>
      </c>
      <c r="AA26" s="162" t="str">
        <f t="shared" si="8"/>
        <v>–</v>
      </c>
      <c r="AB26" s="162" t="str">
        <f t="shared" si="9"/>
        <v>–</v>
      </c>
      <c r="AC26" s="41"/>
    </row>
    <row r="27" spans="2:29" ht="15.75" customHeight="1">
      <c r="B27" s="163" t="s">
        <v>87</v>
      </c>
      <c r="C27" s="164" t="s">
        <v>47</v>
      </c>
      <c r="D27" s="165">
        <v>3</v>
      </c>
      <c r="E27" s="166">
        <v>3000</v>
      </c>
      <c r="F27" s="167" t="s">
        <v>27</v>
      </c>
      <c r="G27" s="152">
        <f t="shared" si="15"/>
        <v>11</v>
      </c>
      <c r="H27" s="152">
        <f t="shared" si="0"/>
        <v>5.5</v>
      </c>
      <c r="I27" s="152">
        <f>$H$5</f>
        <v>52</v>
      </c>
      <c r="J27" s="144">
        <v>0.8</v>
      </c>
      <c r="K27" s="145">
        <v>0</v>
      </c>
      <c r="L27" s="146" t="s">
        <v>13</v>
      </c>
      <c r="M27" s="147" t="s">
        <v>13</v>
      </c>
      <c r="N27" s="154">
        <f t="shared" si="10"/>
        <v>22651.200000000001</v>
      </c>
      <c r="O27" s="154">
        <f t="shared" si="2"/>
        <v>5662.8</v>
      </c>
      <c r="P27" s="155">
        <f t="shared" si="3"/>
        <v>6.9320609489841867E-2</v>
      </c>
      <c r="Q27" s="94"/>
      <c r="R27" s="159">
        <f t="shared" si="4"/>
        <v>9</v>
      </c>
      <c r="S27" s="154">
        <f t="shared" si="11"/>
        <v>2516.8000000000002</v>
      </c>
      <c r="T27" s="159">
        <f t="shared" si="5"/>
        <v>7.2</v>
      </c>
      <c r="U27" s="159">
        <f t="shared" si="6"/>
        <v>0</v>
      </c>
      <c r="V27" s="160">
        <f t="shared" si="16"/>
        <v>1.9565217391304348</v>
      </c>
      <c r="W27" s="159">
        <f t="shared" si="13"/>
        <v>1.2310434782608697</v>
      </c>
      <c r="X27" s="160">
        <f t="shared" si="14"/>
        <v>4.9241739130434787</v>
      </c>
      <c r="Y27" s="95"/>
      <c r="Z27" s="161" t="str">
        <f t="shared" si="7"/>
        <v>–</v>
      </c>
      <c r="AA27" s="162" t="str">
        <f t="shared" si="8"/>
        <v>–</v>
      </c>
      <c r="AB27" s="162" t="str">
        <f t="shared" si="9"/>
        <v>–</v>
      </c>
      <c r="AC27" s="41"/>
    </row>
    <row r="28" spans="2:29" ht="15.75" customHeight="1">
      <c r="B28" s="163" t="s">
        <v>88</v>
      </c>
      <c r="C28" s="164" t="s">
        <v>26</v>
      </c>
      <c r="D28" s="165">
        <v>2</v>
      </c>
      <c r="E28" s="166">
        <v>200</v>
      </c>
      <c r="F28" s="167" t="s">
        <v>27</v>
      </c>
      <c r="G28" s="152">
        <f t="shared" si="15"/>
        <v>11</v>
      </c>
      <c r="H28" s="152">
        <f t="shared" si="0"/>
        <v>5.5</v>
      </c>
      <c r="I28" s="152">
        <f>$H$5</f>
        <v>52</v>
      </c>
      <c r="J28" s="144">
        <v>0.8</v>
      </c>
      <c r="K28" s="145">
        <v>0</v>
      </c>
      <c r="L28" s="146" t="s">
        <v>13</v>
      </c>
      <c r="M28" s="147" t="s">
        <v>13</v>
      </c>
      <c r="N28" s="154">
        <f t="shared" si="10"/>
        <v>1006.7200000000001</v>
      </c>
      <c r="O28" s="154">
        <f t="shared" si="2"/>
        <v>251.68</v>
      </c>
      <c r="P28" s="155">
        <f t="shared" si="3"/>
        <v>3.080915977326305E-3</v>
      </c>
      <c r="Q28" s="94"/>
      <c r="R28" s="159">
        <f t="shared" si="4"/>
        <v>0.4</v>
      </c>
      <c r="S28" s="154">
        <f t="shared" si="11"/>
        <v>2516.8000000000002</v>
      </c>
      <c r="T28" s="159">
        <f t="shared" si="5"/>
        <v>0.32000000000000006</v>
      </c>
      <c r="U28" s="159">
        <f t="shared" si="6"/>
        <v>0</v>
      </c>
      <c r="V28" s="160">
        <f t="shared" si="16"/>
        <v>8.6956521739130432E-2</v>
      </c>
      <c r="W28" s="159">
        <f t="shared" si="13"/>
        <v>5.4713043478260871E-2</v>
      </c>
      <c r="X28" s="160">
        <f t="shared" si="14"/>
        <v>0.21885217391304351</v>
      </c>
      <c r="Y28" s="95"/>
      <c r="Z28" s="161" t="str">
        <f t="shared" si="7"/>
        <v>–</v>
      </c>
      <c r="AA28" s="162" t="str">
        <f t="shared" si="8"/>
        <v>–</v>
      </c>
      <c r="AB28" s="162" t="str">
        <f t="shared" si="9"/>
        <v>–</v>
      </c>
      <c r="AC28" s="41"/>
    </row>
    <row r="29" spans="2:29" ht="15.75" customHeight="1">
      <c r="B29" s="163" t="s">
        <v>89</v>
      </c>
      <c r="C29" s="164" t="s">
        <v>26</v>
      </c>
      <c r="D29" s="165">
        <v>5</v>
      </c>
      <c r="E29" s="166">
        <v>200</v>
      </c>
      <c r="F29" s="167" t="s">
        <v>27</v>
      </c>
      <c r="G29" s="152">
        <f t="shared" si="15"/>
        <v>11</v>
      </c>
      <c r="H29" s="152">
        <f t="shared" si="0"/>
        <v>5.5</v>
      </c>
      <c r="I29" s="152">
        <f>$H$5</f>
        <v>52</v>
      </c>
      <c r="J29" s="144">
        <v>0.8</v>
      </c>
      <c r="K29" s="145">
        <v>0</v>
      </c>
      <c r="L29" s="146" t="s">
        <v>13</v>
      </c>
      <c r="M29" s="147" t="s">
        <v>13</v>
      </c>
      <c r="N29" s="154">
        <f t="shared" si="10"/>
        <v>2516.8000000000002</v>
      </c>
      <c r="O29" s="154">
        <f t="shared" si="2"/>
        <v>629.20000000000005</v>
      </c>
      <c r="P29" s="155">
        <f t="shared" si="3"/>
        <v>7.7022899433157625E-3</v>
      </c>
      <c r="Q29" s="94"/>
      <c r="R29" s="159">
        <f t="shared" si="4"/>
        <v>1</v>
      </c>
      <c r="S29" s="154">
        <f t="shared" si="11"/>
        <v>2516.8000000000002</v>
      </c>
      <c r="T29" s="159">
        <f t="shared" si="5"/>
        <v>0.8</v>
      </c>
      <c r="U29" s="159">
        <f t="shared" si="6"/>
        <v>0</v>
      </c>
      <c r="V29" s="160">
        <f t="shared" si="16"/>
        <v>0.21739130434782608</v>
      </c>
      <c r="W29" s="159">
        <f t="shared" si="13"/>
        <v>0.13678260869565217</v>
      </c>
      <c r="X29" s="160">
        <f t="shared" si="14"/>
        <v>0.5471304347826087</v>
      </c>
      <c r="Y29" s="95"/>
      <c r="Z29" s="161" t="str">
        <f t="shared" si="7"/>
        <v>–</v>
      </c>
      <c r="AA29" s="162" t="str">
        <f t="shared" si="8"/>
        <v>–</v>
      </c>
      <c r="AB29" s="162" t="str">
        <f t="shared" si="9"/>
        <v>–</v>
      </c>
      <c r="AC29" s="41"/>
    </row>
    <row r="30" spans="2:29" ht="15.75" customHeight="1">
      <c r="B30" s="163" t="s">
        <v>90</v>
      </c>
      <c r="C30" s="164" t="s">
        <v>26</v>
      </c>
      <c r="D30" s="165">
        <v>2</v>
      </c>
      <c r="E30" s="166">
        <v>3000</v>
      </c>
      <c r="F30" s="167" t="s">
        <v>27</v>
      </c>
      <c r="G30" s="152">
        <f t="shared" si="15"/>
        <v>11</v>
      </c>
      <c r="H30" s="152">
        <f t="shared" si="0"/>
        <v>5.5</v>
      </c>
      <c r="I30" s="152">
        <v>26</v>
      </c>
      <c r="J30" s="144">
        <v>0.5</v>
      </c>
      <c r="K30" s="145">
        <v>0.15</v>
      </c>
      <c r="L30" s="146" t="s">
        <v>13</v>
      </c>
      <c r="M30" s="147" t="s">
        <v>128</v>
      </c>
      <c r="N30" s="154">
        <f t="shared" si="10"/>
        <v>7234.5</v>
      </c>
      <c r="O30" s="154">
        <f t="shared" si="2"/>
        <v>1808.625</v>
      </c>
      <c r="P30" s="155">
        <f t="shared" si="3"/>
        <v>2.2140105131483581E-2</v>
      </c>
      <c r="Q30" s="94"/>
      <c r="R30" s="159">
        <f t="shared" si="4"/>
        <v>6</v>
      </c>
      <c r="S30" s="154">
        <f t="shared" si="11"/>
        <v>1205.75</v>
      </c>
      <c r="T30" s="159">
        <f t="shared" si="5"/>
        <v>3</v>
      </c>
      <c r="U30" s="159">
        <f t="shared" si="6"/>
        <v>0.89999999999999991</v>
      </c>
      <c r="V30" s="160">
        <f t="shared" si="16"/>
        <v>1.3043478260869565</v>
      </c>
      <c r="W30" s="159">
        <f t="shared" si="13"/>
        <v>0.39317934782608693</v>
      </c>
      <c r="X30" s="160">
        <f t="shared" si="14"/>
        <v>1.5727173913043477</v>
      </c>
      <c r="Y30" s="95"/>
      <c r="Z30" s="161" t="str">
        <f t="shared" si="7"/>
        <v>–</v>
      </c>
      <c r="AA30" s="162" t="str">
        <f t="shared" si="8"/>
        <v>–</v>
      </c>
      <c r="AB30" s="162" t="str">
        <f t="shared" si="9"/>
        <v>–</v>
      </c>
      <c r="AC30" s="41"/>
    </row>
    <row r="31" spans="2:29" ht="15.75" customHeight="1">
      <c r="B31" s="163" t="s">
        <v>91</v>
      </c>
      <c r="C31" s="164" t="s">
        <v>47</v>
      </c>
      <c r="D31" s="165">
        <v>2</v>
      </c>
      <c r="E31" s="166">
        <v>2000</v>
      </c>
      <c r="F31" s="167" t="s">
        <v>27</v>
      </c>
      <c r="G31" s="152">
        <f t="shared" si="15"/>
        <v>11</v>
      </c>
      <c r="H31" s="152">
        <f t="shared" si="0"/>
        <v>5.5</v>
      </c>
      <c r="I31" s="152">
        <v>26</v>
      </c>
      <c r="J31" s="144">
        <v>0.5</v>
      </c>
      <c r="K31" s="145">
        <v>0.15</v>
      </c>
      <c r="L31" s="146" t="s">
        <v>13</v>
      </c>
      <c r="M31" s="147" t="s">
        <v>128</v>
      </c>
      <c r="N31" s="154">
        <f t="shared" si="10"/>
        <v>4823</v>
      </c>
      <c r="O31" s="154">
        <f t="shared" si="2"/>
        <v>1205.75</v>
      </c>
      <c r="P31" s="155">
        <f t="shared" si="3"/>
        <v>1.4760070087655721E-2</v>
      </c>
      <c r="Q31" s="94"/>
      <c r="R31" s="159">
        <f t="shared" si="4"/>
        <v>4</v>
      </c>
      <c r="S31" s="154">
        <f t="shared" si="11"/>
        <v>1205.75</v>
      </c>
      <c r="T31" s="159">
        <f t="shared" si="5"/>
        <v>2</v>
      </c>
      <c r="U31" s="159">
        <f t="shared" si="6"/>
        <v>0.6</v>
      </c>
      <c r="V31" s="160">
        <f t="shared" si="16"/>
        <v>0.86956521739130432</v>
      </c>
      <c r="W31" s="159">
        <f t="shared" si="13"/>
        <v>0.26211956521739133</v>
      </c>
      <c r="X31" s="160">
        <f t="shared" si="14"/>
        <v>1.0484782608695653</v>
      </c>
      <c r="Y31" s="95"/>
      <c r="Z31" s="161" t="str">
        <f t="shared" si="7"/>
        <v>–</v>
      </c>
      <c r="AA31" s="162" t="str">
        <f t="shared" si="8"/>
        <v>–</v>
      </c>
      <c r="AB31" s="162" t="str">
        <f t="shared" si="9"/>
        <v>–</v>
      </c>
      <c r="AC31" s="41"/>
    </row>
    <row r="32" spans="2:29" ht="15.75" customHeight="1">
      <c r="B32" s="163" t="s">
        <v>92</v>
      </c>
      <c r="C32" s="164" t="s">
        <v>26</v>
      </c>
      <c r="D32" s="165">
        <v>2</v>
      </c>
      <c r="E32" s="166">
        <v>1000</v>
      </c>
      <c r="F32" s="167" t="s">
        <v>27</v>
      </c>
      <c r="G32" s="152">
        <f t="shared" si="15"/>
        <v>11</v>
      </c>
      <c r="H32" s="152">
        <f t="shared" si="0"/>
        <v>5.5</v>
      </c>
      <c r="I32" s="152">
        <f t="shared" ref="I32:I40" si="17">$H$5</f>
        <v>52</v>
      </c>
      <c r="J32" s="144">
        <v>0.5</v>
      </c>
      <c r="K32" s="145">
        <v>0.15</v>
      </c>
      <c r="L32" s="146" t="s">
        <v>13</v>
      </c>
      <c r="M32" s="147" t="s">
        <v>13</v>
      </c>
      <c r="N32" s="154">
        <f t="shared" si="10"/>
        <v>4823</v>
      </c>
      <c r="O32" s="154">
        <f t="shared" si="2"/>
        <v>1205.75</v>
      </c>
      <c r="P32" s="155">
        <f t="shared" si="3"/>
        <v>1.4760070087655721E-2</v>
      </c>
      <c r="Q32" s="94"/>
      <c r="R32" s="159">
        <f t="shared" si="4"/>
        <v>2</v>
      </c>
      <c r="S32" s="154">
        <f t="shared" si="11"/>
        <v>2411.5</v>
      </c>
      <c r="T32" s="159">
        <f t="shared" si="5"/>
        <v>1</v>
      </c>
      <c r="U32" s="159">
        <f t="shared" si="6"/>
        <v>0.3</v>
      </c>
      <c r="V32" s="160">
        <f t="shared" si="16"/>
        <v>0.43478260869565216</v>
      </c>
      <c r="W32" s="159">
        <f t="shared" si="13"/>
        <v>0.26211956521739133</v>
      </c>
      <c r="X32" s="160">
        <f t="shared" si="14"/>
        <v>1.0484782608695653</v>
      </c>
      <c r="Y32" s="95"/>
      <c r="Z32" s="161" t="str">
        <f t="shared" si="7"/>
        <v>–</v>
      </c>
      <c r="AA32" s="162" t="str">
        <f t="shared" si="8"/>
        <v>–</v>
      </c>
      <c r="AB32" s="162" t="str">
        <f t="shared" si="9"/>
        <v>–</v>
      </c>
      <c r="AC32" s="41"/>
    </row>
    <row r="33" spans="2:29" ht="15.75" customHeight="1">
      <c r="B33" s="163" t="s">
        <v>93</v>
      </c>
      <c r="C33" s="164" t="s">
        <v>26</v>
      </c>
      <c r="D33" s="165">
        <v>1</v>
      </c>
      <c r="E33" s="166">
        <v>150</v>
      </c>
      <c r="F33" s="167" t="s">
        <v>27</v>
      </c>
      <c r="G33" s="152">
        <f t="shared" si="15"/>
        <v>11</v>
      </c>
      <c r="H33" s="152">
        <f t="shared" si="0"/>
        <v>5.5</v>
      </c>
      <c r="I33" s="152">
        <f t="shared" si="17"/>
        <v>52</v>
      </c>
      <c r="J33" s="144">
        <v>0.8</v>
      </c>
      <c r="K33" s="145">
        <v>0.15</v>
      </c>
      <c r="L33" s="146" t="s">
        <v>13</v>
      </c>
      <c r="M33" s="147" t="s">
        <v>13</v>
      </c>
      <c r="N33" s="154">
        <f t="shared" si="10"/>
        <v>503.29500000000002</v>
      </c>
      <c r="O33" s="154">
        <f t="shared" si="2"/>
        <v>125.82375</v>
      </c>
      <c r="P33" s="155">
        <f t="shared" si="3"/>
        <v>1.5402590658856908E-3</v>
      </c>
      <c r="Q33" s="94"/>
      <c r="R33" s="159">
        <f t="shared" si="4"/>
        <v>0.15</v>
      </c>
      <c r="S33" s="154">
        <f t="shared" si="11"/>
        <v>3355.3</v>
      </c>
      <c r="T33" s="159">
        <f t="shared" si="5"/>
        <v>0.12</v>
      </c>
      <c r="U33" s="159">
        <f t="shared" si="6"/>
        <v>2.2499999999999999E-2</v>
      </c>
      <c r="V33" s="160">
        <f t="shared" si="16"/>
        <v>3.2608695652173912E-2</v>
      </c>
      <c r="W33" s="159">
        <f t="shared" si="13"/>
        <v>2.7352989130434782E-2</v>
      </c>
      <c r="X33" s="160">
        <f t="shared" si="14"/>
        <v>0.10941195652173913</v>
      </c>
      <c r="Y33" s="95"/>
      <c r="Z33" s="161" t="str">
        <f t="shared" si="7"/>
        <v>–</v>
      </c>
      <c r="AA33" s="162" t="str">
        <f t="shared" si="8"/>
        <v>–</v>
      </c>
      <c r="AB33" s="162" t="str">
        <f t="shared" si="9"/>
        <v>–</v>
      </c>
      <c r="AC33" s="41"/>
    </row>
    <row r="34" spans="2:29" s="94" customFormat="1" ht="15.75" customHeight="1">
      <c r="B34" s="163" t="s">
        <v>94</v>
      </c>
      <c r="C34" s="164" t="s">
        <v>26</v>
      </c>
      <c r="D34" s="165">
        <v>1</v>
      </c>
      <c r="E34" s="166">
        <v>1000</v>
      </c>
      <c r="F34" s="167" t="s">
        <v>99</v>
      </c>
      <c r="G34" s="152">
        <f t="shared" si="15"/>
        <v>11</v>
      </c>
      <c r="H34" s="152">
        <f t="shared" si="0"/>
        <v>5.5</v>
      </c>
      <c r="I34" s="152">
        <f t="shared" si="17"/>
        <v>52</v>
      </c>
      <c r="J34" s="144">
        <v>0.8</v>
      </c>
      <c r="K34" s="145">
        <v>0.3</v>
      </c>
      <c r="L34" s="146" t="s">
        <v>13</v>
      </c>
      <c r="M34" s="147" t="s">
        <v>13</v>
      </c>
      <c r="N34" s="154">
        <f t="shared" si="10"/>
        <v>4193.8</v>
      </c>
      <c r="O34" s="154">
        <f t="shared" si="2"/>
        <v>1048.45</v>
      </c>
      <c r="P34" s="155">
        <f t="shared" si="3"/>
        <v>1.2834497601826781E-2</v>
      </c>
      <c r="R34" s="159">
        <f t="shared" si="4"/>
        <v>1</v>
      </c>
      <c r="S34" s="154">
        <f t="shared" si="11"/>
        <v>4193.8</v>
      </c>
      <c r="T34" s="159">
        <f t="shared" si="5"/>
        <v>0.8</v>
      </c>
      <c r="U34" s="159">
        <f t="shared" si="6"/>
        <v>0.3</v>
      </c>
      <c r="V34" s="160">
        <f t="shared" si="16"/>
        <v>0.21739130434782608</v>
      </c>
      <c r="W34" s="159">
        <f t="shared" si="13"/>
        <v>0.22792391304347828</v>
      </c>
      <c r="X34" s="160">
        <f t="shared" si="14"/>
        <v>0.91169565217391313</v>
      </c>
      <c r="Y34" s="95"/>
      <c r="Z34" s="161" t="str">
        <f t="shared" si="7"/>
        <v>–</v>
      </c>
      <c r="AA34" s="162" t="str">
        <f t="shared" si="8"/>
        <v>–</v>
      </c>
      <c r="AB34" s="162" t="str">
        <f t="shared" si="9"/>
        <v>–</v>
      </c>
      <c r="AC34" s="54"/>
    </row>
    <row r="35" spans="2:29" s="91" customFormat="1" ht="15.75" customHeight="1">
      <c r="B35" s="163" t="s">
        <v>95</v>
      </c>
      <c r="C35" s="164" t="s">
        <v>45</v>
      </c>
      <c r="D35" s="165">
        <v>2</v>
      </c>
      <c r="E35" s="166">
        <v>300</v>
      </c>
      <c r="F35" s="167" t="s">
        <v>27</v>
      </c>
      <c r="G35" s="152">
        <f t="shared" si="15"/>
        <v>11</v>
      </c>
      <c r="H35" s="152">
        <f t="shared" si="0"/>
        <v>5.5</v>
      </c>
      <c r="I35" s="152">
        <f t="shared" si="17"/>
        <v>52</v>
      </c>
      <c r="J35" s="144">
        <v>0.6</v>
      </c>
      <c r="K35" s="145">
        <v>0.3</v>
      </c>
      <c r="L35" s="146" t="s">
        <v>13</v>
      </c>
      <c r="M35" s="147" t="s">
        <v>126</v>
      </c>
      <c r="N35" s="154">
        <f t="shared" si="10"/>
        <v>2138.7600000000002</v>
      </c>
      <c r="O35" s="154">
        <f t="shared" si="2"/>
        <v>534.69000000000005</v>
      </c>
      <c r="P35" s="155">
        <f t="shared" si="3"/>
        <v>6.5453550695987054E-3</v>
      </c>
      <c r="Q35" s="94"/>
      <c r="R35" s="159">
        <f t="shared" si="4"/>
        <v>0.6</v>
      </c>
      <c r="S35" s="154">
        <f t="shared" si="11"/>
        <v>3564.6000000000004</v>
      </c>
      <c r="T35" s="159">
        <f t="shared" si="5"/>
        <v>0.36</v>
      </c>
      <c r="U35" s="159">
        <f t="shared" si="6"/>
        <v>0.18</v>
      </c>
      <c r="V35" s="160">
        <f t="shared" si="16"/>
        <v>0.13043478260869565</v>
      </c>
      <c r="W35" s="159">
        <f t="shared" si="13"/>
        <v>0.11623695652173914</v>
      </c>
      <c r="X35" s="160">
        <f t="shared" si="14"/>
        <v>0.46494782608695656</v>
      </c>
      <c r="Y35" s="95"/>
      <c r="Z35" s="161" t="str">
        <f t="shared" si="7"/>
        <v>–</v>
      </c>
      <c r="AA35" s="162" t="str">
        <f t="shared" si="8"/>
        <v>–</v>
      </c>
      <c r="AB35" s="162" t="str">
        <f t="shared" si="9"/>
        <v>–</v>
      </c>
      <c r="AC35" s="92"/>
    </row>
    <row r="36" spans="2:29" s="91" customFormat="1" ht="15.75" customHeight="1">
      <c r="B36" s="163" t="s">
        <v>96</v>
      </c>
      <c r="C36" s="164" t="s">
        <v>23</v>
      </c>
      <c r="D36" s="165">
        <v>3</v>
      </c>
      <c r="E36" s="166">
        <v>75</v>
      </c>
      <c r="F36" s="167" t="s">
        <v>27</v>
      </c>
      <c r="G36" s="152">
        <f t="shared" si="15"/>
        <v>11</v>
      </c>
      <c r="H36" s="152">
        <f t="shared" si="0"/>
        <v>5.5</v>
      </c>
      <c r="I36" s="152">
        <f t="shared" si="17"/>
        <v>52</v>
      </c>
      <c r="J36" s="144">
        <v>0.15</v>
      </c>
      <c r="K36" s="145">
        <v>0.45</v>
      </c>
      <c r="L36" s="146" t="s">
        <v>13</v>
      </c>
      <c r="M36" s="147" t="s">
        <v>13</v>
      </c>
      <c r="N36" s="154">
        <f t="shared" si="10"/>
        <v>672.16499999999996</v>
      </c>
      <c r="O36" s="154">
        <f t="shared" si="2"/>
        <v>168.04124999999999</v>
      </c>
      <c r="P36" s="155">
        <f t="shared" si="3"/>
        <v>2.0570604417311025E-3</v>
      </c>
      <c r="Q36" s="94"/>
      <c r="R36" s="159">
        <f t="shared" si="4"/>
        <v>0.22500000000000001</v>
      </c>
      <c r="S36" s="154">
        <f t="shared" si="11"/>
        <v>2987.3999999999996</v>
      </c>
      <c r="T36" s="159">
        <f t="shared" si="5"/>
        <v>3.3750000000000002E-2</v>
      </c>
      <c r="U36" s="159">
        <f t="shared" si="6"/>
        <v>0.10125000000000001</v>
      </c>
      <c r="V36" s="160">
        <f t="shared" si="16"/>
        <v>4.8913043478260872E-2</v>
      </c>
      <c r="W36" s="159">
        <f t="shared" si="13"/>
        <v>3.6530706521739127E-2</v>
      </c>
      <c r="X36" s="160">
        <f t="shared" si="14"/>
        <v>0.14612282608695651</v>
      </c>
      <c r="Y36" s="95"/>
      <c r="Z36" s="161" t="str">
        <f t="shared" si="7"/>
        <v>–</v>
      </c>
      <c r="AA36" s="162" t="str">
        <f t="shared" si="8"/>
        <v>–</v>
      </c>
      <c r="AB36" s="162" t="str">
        <f t="shared" si="9"/>
        <v>–</v>
      </c>
      <c r="AC36" s="92"/>
    </row>
    <row r="37" spans="2:29" s="91" customFormat="1" ht="15.75" customHeight="1">
      <c r="B37" s="163" t="s">
        <v>136</v>
      </c>
      <c r="C37" s="164" t="s">
        <v>119</v>
      </c>
      <c r="D37" s="165">
        <v>1</v>
      </c>
      <c r="E37" s="166">
        <v>5000</v>
      </c>
      <c r="F37" s="167" t="s">
        <v>27</v>
      </c>
      <c r="G37" s="152">
        <f t="shared" si="15"/>
        <v>11</v>
      </c>
      <c r="H37" s="152">
        <f t="shared" si="0"/>
        <v>5.5</v>
      </c>
      <c r="I37" s="152">
        <f t="shared" si="17"/>
        <v>52</v>
      </c>
      <c r="J37" s="144">
        <v>0.4</v>
      </c>
      <c r="K37" s="145">
        <v>0</v>
      </c>
      <c r="L37" s="146" t="s">
        <v>13</v>
      </c>
      <c r="M37" s="147" t="s">
        <v>127</v>
      </c>
      <c r="N37" s="154">
        <f t="shared" si="10"/>
        <v>6292</v>
      </c>
      <c r="O37" s="154">
        <f t="shared" si="2"/>
        <v>1573</v>
      </c>
      <c r="P37" s="155">
        <f t="shared" si="3"/>
        <v>1.9255724858289407E-2</v>
      </c>
      <c r="Q37" s="94"/>
      <c r="R37" s="159">
        <f t="shared" si="4"/>
        <v>5</v>
      </c>
      <c r="S37" s="154">
        <f t="shared" si="11"/>
        <v>1258.4000000000001</v>
      </c>
      <c r="T37" s="159">
        <f t="shared" si="5"/>
        <v>2</v>
      </c>
      <c r="U37" s="159">
        <f t="shared" si="6"/>
        <v>0</v>
      </c>
      <c r="V37" s="160">
        <f t="shared" si="16"/>
        <v>1.0869565217391304</v>
      </c>
      <c r="W37" s="159">
        <f t="shared" si="13"/>
        <v>0.34195652173913044</v>
      </c>
      <c r="X37" s="160">
        <f t="shared" si="14"/>
        <v>1.3678260869565217</v>
      </c>
      <c r="Y37" s="95"/>
      <c r="Z37" s="161" t="str">
        <f t="shared" si="7"/>
        <v>–</v>
      </c>
      <c r="AA37" s="162" t="str">
        <f t="shared" si="8"/>
        <v>–</v>
      </c>
      <c r="AB37" s="162" t="str">
        <f t="shared" si="9"/>
        <v>–</v>
      </c>
      <c r="AC37" s="92"/>
    </row>
    <row r="38" spans="2:29" s="91" customFormat="1" ht="15.75" customHeight="1">
      <c r="B38" s="163" t="s">
        <v>97</v>
      </c>
      <c r="C38" s="164" t="s">
        <v>119</v>
      </c>
      <c r="D38" s="165">
        <v>3</v>
      </c>
      <c r="E38" s="166">
        <v>3000</v>
      </c>
      <c r="F38" s="167" t="s">
        <v>27</v>
      </c>
      <c r="G38" s="152">
        <f t="shared" si="15"/>
        <v>11</v>
      </c>
      <c r="H38" s="152">
        <f t="shared" si="0"/>
        <v>5.5</v>
      </c>
      <c r="I38" s="152">
        <f t="shared" si="17"/>
        <v>52</v>
      </c>
      <c r="J38" s="144">
        <v>0.5</v>
      </c>
      <c r="K38" s="145">
        <v>0</v>
      </c>
      <c r="L38" s="146" t="s">
        <v>13</v>
      </c>
      <c r="M38" s="147" t="s">
        <v>127</v>
      </c>
      <c r="N38" s="154">
        <f t="shared" si="10"/>
        <v>14157</v>
      </c>
      <c r="O38" s="154">
        <f t="shared" si="2"/>
        <v>3539.25</v>
      </c>
      <c r="P38" s="155">
        <f t="shared" si="3"/>
        <v>4.332538093115116E-2</v>
      </c>
      <c r="Q38" s="94"/>
      <c r="R38" s="159">
        <f t="shared" si="4"/>
        <v>9</v>
      </c>
      <c r="S38" s="154">
        <f t="shared" si="11"/>
        <v>1573</v>
      </c>
      <c r="T38" s="159">
        <f t="shared" si="5"/>
        <v>4.5</v>
      </c>
      <c r="U38" s="159">
        <f t="shared" si="6"/>
        <v>0</v>
      </c>
      <c r="V38" s="160">
        <f t="shared" si="16"/>
        <v>1.9565217391304348</v>
      </c>
      <c r="W38" s="159">
        <f t="shared" si="13"/>
        <v>0.76940217391304344</v>
      </c>
      <c r="X38" s="160">
        <f t="shared" si="14"/>
        <v>3.0776086956521738</v>
      </c>
      <c r="Y38" s="95"/>
      <c r="Z38" s="161" t="str">
        <f t="shared" si="7"/>
        <v>–</v>
      </c>
      <c r="AA38" s="162" t="str">
        <f t="shared" si="8"/>
        <v>–</v>
      </c>
      <c r="AB38" s="162" t="str">
        <f t="shared" si="9"/>
        <v>–</v>
      </c>
      <c r="AC38" s="92"/>
    </row>
    <row r="39" spans="2:29" s="91" customFormat="1" ht="15.75" customHeight="1">
      <c r="B39" s="163" t="s">
        <v>98</v>
      </c>
      <c r="C39" s="164" t="s">
        <v>23</v>
      </c>
      <c r="D39" s="165">
        <v>350</v>
      </c>
      <c r="E39" s="166">
        <v>7</v>
      </c>
      <c r="F39" s="167" t="s">
        <v>24</v>
      </c>
      <c r="G39" s="152">
        <f t="shared" si="15"/>
        <v>11</v>
      </c>
      <c r="H39" s="152">
        <f t="shared" si="0"/>
        <v>5.5</v>
      </c>
      <c r="I39" s="152">
        <f t="shared" si="17"/>
        <v>52</v>
      </c>
      <c r="J39" s="144">
        <v>0.9</v>
      </c>
      <c r="K39" s="145">
        <v>0.15</v>
      </c>
      <c r="L39" s="146" t="s">
        <v>13</v>
      </c>
      <c r="M39" s="147" t="s">
        <v>13</v>
      </c>
      <c r="N39" s="154">
        <f t="shared" si="10"/>
        <v>8991.2549999999992</v>
      </c>
      <c r="O39" s="154">
        <f t="shared" si="2"/>
        <v>2247.8137499999998</v>
      </c>
      <c r="P39" s="155">
        <f t="shared" si="3"/>
        <v>2.7516391037940065E-2</v>
      </c>
      <c r="Q39" s="94"/>
      <c r="R39" s="159">
        <f t="shared" si="4"/>
        <v>2.4500000000000002</v>
      </c>
      <c r="S39" s="154">
        <f t="shared" si="11"/>
        <v>3669.8999999999992</v>
      </c>
      <c r="T39" s="159">
        <f t="shared" si="5"/>
        <v>2.2050000000000001</v>
      </c>
      <c r="U39" s="159">
        <f t="shared" si="6"/>
        <v>0.36749999999999999</v>
      </c>
      <c r="V39" s="160">
        <f t="shared" si="16"/>
        <v>0.53260869565217395</v>
      </c>
      <c r="W39" s="159">
        <f t="shared" si="13"/>
        <v>0.48865516304347822</v>
      </c>
      <c r="X39" s="160">
        <f t="shared" si="14"/>
        <v>1.9546206521739129</v>
      </c>
      <c r="Y39" s="95"/>
      <c r="Z39" s="161">
        <f t="shared" si="7"/>
        <v>350</v>
      </c>
      <c r="AA39" s="162">
        <f t="shared" si="8"/>
        <v>7</v>
      </c>
      <c r="AB39" s="162">
        <f t="shared" si="9"/>
        <v>25.689299999999999</v>
      </c>
      <c r="AC39" s="92"/>
    </row>
    <row r="40" spans="2:29" ht="15.75" customHeight="1">
      <c r="B40" s="163"/>
      <c r="C40" s="164" t="s">
        <v>13</v>
      </c>
      <c r="D40" s="165"/>
      <c r="E40" s="166"/>
      <c r="F40" s="167" t="s">
        <v>13</v>
      </c>
      <c r="G40" s="152">
        <f t="shared" si="15"/>
        <v>11</v>
      </c>
      <c r="H40" s="152">
        <f t="shared" si="0"/>
        <v>5.5</v>
      </c>
      <c r="I40" s="152">
        <f t="shared" si="17"/>
        <v>52</v>
      </c>
      <c r="J40" s="144"/>
      <c r="K40" s="145"/>
      <c r="L40" s="146" t="s">
        <v>13</v>
      </c>
      <c r="M40" s="147" t="s">
        <v>13</v>
      </c>
      <c r="N40" s="154">
        <f t="shared" si="10"/>
        <v>0</v>
      </c>
      <c r="O40" s="154">
        <f t="shared" si="2"/>
        <v>0</v>
      </c>
      <c r="P40" s="155">
        <f t="shared" si="3"/>
        <v>0</v>
      </c>
      <c r="Q40" s="94"/>
      <c r="R40" s="159">
        <f t="shared" si="4"/>
        <v>0</v>
      </c>
      <c r="S40" s="154">
        <f t="shared" si="11"/>
        <v>0</v>
      </c>
      <c r="T40" s="159">
        <f t="shared" si="5"/>
        <v>0</v>
      </c>
      <c r="U40" s="159">
        <f t="shared" si="6"/>
        <v>0</v>
      </c>
      <c r="V40" s="160">
        <f t="shared" si="16"/>
        <v>0</v>
      </c>
      <c r="W40" s="159">
        <f t="shared" si="13"/>
        <v>0</v>
      </c>
      <c r="X40" s="160">
        <f t="shared" si="14"/>
        <v>0</v>
      </c>
      <c r="Y40" s="95"/>
      <c r="Z40" s="161" t="str">
        <f t="shared" si="7"/>
        <v>–</v>
      </c>
      <c r="AA40" s="162" t="str">
        <f t="shared" si="8"/>
        <v>–</v>
      </c>
      <c r="AB40" s="162" t="str">
        <f t="shared" si="9"/>
        <v>–</v>
      </c>
      <c r="AC40" s="41"/>
    </row>
    <row r="41" spans="2:29" ht="15.75" hidden="1" customHeight="1">
      <c r="B41" s="163"/>
      <c r="C41" s="164" t="s">
        <v>13</v>
      </c>
      <c r="D41" s="165"/>
      <c r="E41" s="166"/>
      <c r="F41" s="167" t="s">
        <v>13</v>
      </c>
      <c r="G41" s="152">
        <f t="shared" ref="G41:G58" si="18">$H$3</f>
        <v>11</v>
      </c>
      <c r="H41" s="152">
        <f t="shared" ref="H41:H58" si="19">$H$4</f>
        <v>5.5</v>
      </c>
      <c r="I41" s="152">
        <f t="shared" ref="I41:I58" si="20">$H$5</f>
        <v>52</v>
      </c>
      <c r="J41" s="144"/>
      <c r="K41" s="145"/>
      <c r="L41" s="146" t="s">
        <v>13</v>
      </c>
      <c r="M41" s="147" t="s">
        <v>13</v>
      </c>
      <c r="N41" s="154">
        <f t="shared" si="10"/>
        <v>0</v>
      </c>
      <c r="O41" s="154">
        <f t="shared" si="2"/>
        <v>0</v>
      </c>
      <c r="P41" s="155">
        <f t="shared" si="3"/>
        <v>0</v>
      </c>
      <c r="Q41" s="94"/>
      <c r="R41" s="159">
        <f t="shared" si="4"/>
        <v>0</v>
      </c>
      <c r="S41" s="154">
        <f t="shared" ref="S41:S58" si="21">G41*H41*I41*J41+(8760-G41*H41*I41)*K41</f>
        <v>0</v>
      </c>
      <c r="T41" s="159">
        <f t="shared" si="5"/>
        <v>0</v>
      </c>
      <c r="U41" s="159">
        <f t="shared" si="6"/>
        <v>0</v>
      </c>
      <c r="V41" s="160">
        <f t="shared" si="16"/>
        <v>0</v>
      </c>
      <c r="W41" s="159">
        <f t="shared" si="13"/>
        <v>0</v>
      </c>
      <c r="X41" s="160">
        <f t="shared" si="14"/>
        <v>0</v>
      </c>
      <c r="Y41" s="95"/>
      <c r="Z41" s="161" t="str">
        <f t="shared" si="7"/>
        <v>–</v>
      </c>
      <c r="AA41" s="162" t="str">
        <f t="shared" si="8"/>
        <v>–</v>
      </c>
      <c r="AB41" s="162" t="str">
        <f t="shared" si="9"/>
        <v>–</v>
      </c>
      <c r="AC41" s="41"/>
    </row>
    <row r="42" spans="2:29" ht="15.75" hidden="1" customHeight="1">
      <c r="B42" s="163"/>
      <c r="C42" s="164" t="s">
        <v>13</v>
      </c>
      <c r="D42" s="165"/>
      <c r="E42" s="166"/>
      <c r="F42" s="167" t="s">
        <v>13</v>
      </c>
      <c r="G42" s="152">
        <f t="shared" si="18"/>
        <v>11</v>
      </c>
      <c r="H42" s="152">
        <f t="shared" si="19"/>
        <v>5.5</v>
      </c>
      <c r="I42" s="152">
        <f t="shared" si="20"/>
        <v>52</v>
      </c>
      <c r="J42" s="144"/>
      <c r="K42" s="145"/>
      <c r="L42" s="146" t="s">
        <v>13</v>
      </c>
      <c r="M42" s="147" t="s">
        <v>13</v>
      </c>
      <c r="N42" s="154">
        <f t="shared" si="10"/>
        <v>0</v>
      </c>
      <c r="O42" s="154">
        <f t="shared" si="2"/>
        <v>0</v>
      </c>
      <c r="P42" s="155">
        <f t="shared" si="3"/>
        <v>0</v>
      </c>
      <c r="Q42" s="94"/>
      <c r="R42" s="159">
        <f t="shared" si="4"/>
        <v>0</v>
      </c>
      <c r="S42" s="154">
        <f t="shared" si="21"/>
        <v>0</v>
      </c>
      <c r="T42" s="159">
        <f t="shared" si="5"/>
        <v>0</v>
      </c>
      <c r="U42" s="159">
        <f t="shared" si="6"/>
        <v>0</v>
      </c>
      <c r="V42" s="160">
        <f t="shared" si="16"/>
        <v>0</v>
      </c>
      <c r="W42" s="159">
        <f t="shared" si="13"/>
        <v>0</v>
      </c>
      <c r="X42" s="160">
        <f t="shared" si="14"/>
        <v>0</v>
      </c>
      <c r="Y42" s="95"/>
      <c r="Z42" s="161" t="str">
        <f t="shared" si="7"/>
        <v>–</v>
      </c>
      <c r="AA42" s="162" t="str">
        <f t="shared" si="8"/>
        <v>–</v>
      </c>
      <c r="AB42" s="162" t="str">
        <f t="shared" si="9"/>
        <v>–</v>
      </c>
      <c r="AC42" s="41"/>
    </row>
    <row r="43" spans="2:29" ht="15.75" hidden="1" customHeight="1">
      <c r="B43" s="163"/>
      <c r="C43" s="164" t="s">
        <v>13</v>
      </c>
      <c r="D43" s="165"/>
      <c r="E43" s="166"/>
      <c r="F43" s="167" t="s">
        <v>13</v>
      </c>
      <c r="G43" s="152">
        <f t="shared" si="18"/>
        <v>11</v>
      </c>
      <c r="H43" s="152">
        <f t="shared" si="19"/>
        <v>5.5</v>
      </c>
      <c r="I43" s="152">
        <f t="shared" si="20"/>
        <v>52</v>
      </c>
      <c r="J43" s="144"/>
      <c r="K43" s="145"/>
      <c r="L43" s="146" t="s">
        <v>13</v>
      </c>
      <c r="M43" s="147" t="s">
        <v>13</v>
      </c>
      <c r="N43" s="154">
        <f t="shared" si="10"/>
        <v>0</v>
      </c>
      <c r="O43" s="154">
        <f t="shared" si="2"/>
        <v>0</v>
      </c>
      <c r="P43" s="155">
        <f t="shared" si="3"/>
        <v>0</v>
      </c>
      <c r="Q43" s="94"/>
      <c r="R43" s="159">
        <f t="shared" si="4"/>
        <v>0</v>
      </c>
      <c r="S43" s="154">
        <f t="shared" si="21"/>
        <v>0</v>
      </c>
      <c r="T43" s="159">
        <f t="shared" si="5"/>
        <v>0</v>
      </c>
      <c r="U43" s="159">
        <f t="shared" si="6"/>
        <v>0</v>
      </c>
      <c r="V43" s="160">
        <f t="shared" si="16"/>
        <v>0</v>
      </c>
      <c r="W43" s="159">
        <f t="shared" si="13"/>
        <v>0</v>
      </c>
      <c r="X43" s="160">
        <f t="shared" si="14"/>
        <v>0</v>
      </c>
      <c r="Y43" s="95"/>
      <c r="Z43" s="161" t="str">
        <f t="shared" si="7"/>
        <v>–</v>
      </c>
      <c r="AA43" s="162" t="str">
        <f t="shared" si="8"/>
        <v>–</v>
      </c>
      <c r="AB43" s="162" t="str">
        <f t="shared" si="9"/>
        <v>–</v>
      </c>
      <c r="AC43" s="41"/>
    </row>
    <row r="44" spans="2:29" ht="15.75" hidden="1" customHeight="1">
      <c r="B44" s="163"/>
      <c r="C44" s="164" t="s">
        <v>13</v>
      </c>
      <c r="D44" s="165"/>
      <c r="E44" s="166"/>
      <c r="F44" s="167" t="s">
        <v>13</v>
      </c>
      <c r="G44" s="152">
        <f t="shared" si="18"/>
        <v>11</v>
      </c>
      <c r="H44" s="152">
        <f t="shared" si="19"/>
        <v>5.5</v>
      </c>
      <c r="I44" s="152">
        <f t="shared" si="20"/>
        <v>52</v>
      </c>
      <c r="J44" s="144"/>
      <c r="K44" s="145"/>
      <c r="L44" s="146" t="s">
        <v>13</v>
      </c>
      <c r="M44" s="147" t="s">
        <v>13</v>
      </c>
      <c r="N44" s="154">
        <f t="shared" si="10"/>
        <v>0</v>
      </c>
      <c r="O44" s="154">
        <f t="shared" si="2"/>
        <v>0</v>
      </c>
      <c r="P44" s="155">
        <f t="shared" si="3"/>
        <v>0</v>
      </c>
      <c r="Q44" s="94"/>
      <c r="R44" s="159">
        <f t="shared" si="4"/>
        <v>0</v>
      </c>
      <c r="S44" s="154">
        <f t="shared" si="21"/>
        <v>0</v>
      </c>
      <c r="T44" s="159">
        <f t="shared" si="5"/>
        <v>0</v>
      </c>
      <c r="U44" s="159">
        <f t="shared" si="6"/>
        <v>0</v>
      </c>
      <c r="V44" s="160">
        <f t="shared" si="16"/>
        <v>0</v>
      </c>
      <c r="W44" s="159">
        <f t="shared" si="13"/>
        <v>0</v>
      </c>
      <c r="X44" s="160">
        <f t="shared" si="14"/>
        <v>0</v>
      </c>
      <c r="Y44" s="95"/>
      <c r="Z44" s="161" t="str">
        <f t="shared" si="7"/>
        <v>–</v>
      </c>
      <c r="AA44" s="162" t="str">
        <f t="shared" si="8"/>
        <v>–</v>
      </c>
      <c r="AB44" s="162" t="str">
        <f t="shared" si="9"/>
        <v>–</v>
      </c>
      <c r="AC44" s="41"/>
    </row>
    <row r="45" spans="2:29" ht="15.75" hidden="1" customHeight="1">
      <c r="B45" s="163"/>
      <c r="C45" s="164" t="s">
        <v>13</v>
      </c>
      <c r="D45" s="165"/>
      <c r="E45" s="166"/>
      <c r="F45" s="167" t="s">
        <v>13</v>
      </c>
      <c r="G45" s="152">
        <f t="shared" si="18"/>
        <v>11</v>
      </c>
      <c r="H45" s="152">
        <f t="shared" si="19"/>
        <v>5.5</v>
      </c>
      <c r="I45" s="152">
        <f t="shared" si="20"/>
        <v>52</v>
      </c>
      <c r="J45" s="144"/>
      <c r="K45" s="145"/>
      <c r="L45" s="146" t="s">
        <v>13</v>
      </c>
      <c r="M45" s="147" t="s">
        <v>13</v>
      </c>
      <c r="N45" s="154">
        <f t="shared" si="10"/>
        <v>0</v>
      </c>
      <c r="O45" s="154">
        <f t="shared" si="2"/>
        <v>0</v>
      </c>
      <c r="P45" s="155">
        <f t="shared" si="3"/>
        <v>0</v>
      </c>
      <c r="Q45" s="94"/>
      <c r="R45" s="159">
        <f t="shared" si="4"/>
        <v>0</v>
      </c>
      <c r="S45" s="154">
        <f t="shared" si="21"/>
        <v>0</v>
      </c>
      <c r="T45" s="159">
        <f t="shared" si="5"/>
        <v>0</v>
      </c>
      <c r="U45" s="159">
        <f t="shared" si="6"/>
        <v>0</v>
      </c>
      <c r="V45" s="160">
        <f t="shared" si="16"/>
        <v>0</v>
      </c>
      <c r="W45" s="159">
        <f t="shared" si="13"/>
        <v>0</v>
      </c>
      <c r="X45" s="160">
        <f t="shared" si="14"/>
        <v>0</v>
      </c>
      <c r="Y45" s="95"/>
      <c r="Z45" s="161" t="str">
        <f t="shared" si="7"/>
        <v>–</v>
      </c>
      <c r="AA45" s="162" t="str">
        <f t="shared" si="8"/>
        <v>–</v>
      </c>
      <c r="AB45" s="162" t="str">
        <f t="shared" si="9"/>
        <v>–</v>
      </c>
      <c r="AC45" s="41"/>
    </row>
    <row r="46" spans="2:29" ht="15.75" hidden="1" customHeight="1">
      <c r="B46" s="163"/>
      <c r="C46" s="164" t="s">
        <v>13</v>
      </c>
      <c r="D46" s="165"/>
      <c r="E46" s="166"/>
      <c r="F46" s="167" t="s">
        <v>13</v>
      </c>
      <c r="G46" s="152">
        <f t="shared" si="18"/>
        <v>11</v>
      </c>
      <c r="H46" s="152">
        <f t="shared" si="19"/>
        <v>5.5</v>
      </c>
      <c r="I46" s="152">
        <f t="shared" si="20"/>
        <v>52</v>
      </c>
      <c r="J46" s="144"/>
      <c r="K46" s="145"/>
      <c r="L46" s="146" t="s">
        <v>13</v>
      </c>
      <c r="M46" s="147" t="s">
        <v>13</v>
      </c>
      <c r="N46" s="154">
        <f t="shared" si="10"/>
        <v>0</v>
      </c>
      <c r="O46" s="154">
        <f t="shared" si="2"/>
        <v>0</v>
      </c>
      <c r="P46" s="155">
        <f t="shared" si="3"/>
        <v>0</v>
      </c>
      <c r="Q46" s="94"/>
      <c r="R46" s="159">
        <f t="shared" si="4"/>
        <v>0</v>
      </c>
      <c r="S46" s="154">
        <f t="shared" si="21"/>
        <v>0</v>
      </c>
      <c r="T46" s="159">
        <f t="shared" si="5"/>
        <v>0</v>
      </c>
      <c r="U46" s="159">
        <f t="shared" si="6"/>
        <v>0</v>
      </c>
      <c r="V46" s="160">
        <f t="shared" si="16"/>
        <v>0</v>
      </c>
      <c r="W46" s="159">
        <f t="shared" si="13"/>
        <v>0</v>
      </c>
      <c r="X46" s="160">
        <f t="shared" si="14"/>
        <v>0</v>
      </c>
      <c r="Y46" s="95"/>
      <c r="Z46" s="161" t="str">
        <f t="shared" si="7"/>
        <v>–</v>
      </c>
      <c r="AA46" s="162" t="str">
        <f t="shared" si="8"/>
        <v>–</v>
      </c>
      <c r="AB46" s="162" t="str">
        <f t="shared" si="9"/>
        <v>–</v>
      </c>
      <c r="AC46" s="41"/>
    </row>
    <row r="47" spans="2:29" ht="15.75" hidden="1" customHeight="1">
      <c r="B47" s="163"/>
      <c r="C47" s="164" t="s">
        <v>13</v>
      </c>
      <c r="D47" s="165"/>
      <c r="E47" s="166"/>
      <c r="F47" s="167" t="s">
        <v>13</v>
      </c>
      <c r="G47" s="152">
        <f t="shared" si="18"/>
        <v>11</v>
      </c>
      <c r="H47" s="152">
        <f t="shared" si="19"/>
        <v>5.5</v>
      </c>
      <c r="I47" s="152">
        <f t="shared" si="20"/>
        <v>52</v>
      </c>
      <c r="J47" s="144"/>
      <c r="K47" s="145"/>
      <c r="L47" s="146" t="s">
        <v>13</v>
      </c>
      <c r="M47" s="147" t="s">
        <v>13</v>
      </c>
      <c r="N47" s="154">
        <f t="shared" si="10"/>
        <v>0</v>
      </c>
      <c r="O47" s="154">
        <f t="shared" si="2"/>
        <v>0</v>
      </c>
      <c r="P47" s="155">
        <f t="shared" si="3"/>
        <v>0</v>
      </c>
      <c r="Q47" s="94"/>
      <c r="R47" s="159">
        <f t="shared" si="4"/>
        <v>0</v>
      </c>
      <c r="S47" s="154">
        <f t="shared" si="21"/>
        <v>0</v>
      </c>
      <c r="T47" s="159">
        <f t="shared" si="5"/>
        <v>0</v>
      </c>
      <c r="U47" s="159">
        <f t="shared" si="6"/>
        <v>0</v>
      </c>
      <c r="V47" s="160">
        <f t="shared" si="16"/>
        <v>0</v>
      </c>
      <c r="W47" s="159">
        <f t="shared" si="13"/>
        <v>0</v>
      </c>
      <c r="X47" s="160">
        <f t="shared" si="14"/>
        <v>0</v>
      </c>
      <c r="Y47" s="95"/>
      <c r="Z47" s="161" t="str">
        <f t="shared" si="7"/>
        <v>–</v>
      </c>
      <c r="AA47" s="162" t="str">
        <f t="shared" si="8"/>
        <v>–</v>
      </c>
      <c r="AB47" s="162" t="str">
        <f t="shared" si="9"/>
        <v>–</v>
      </c>
      <c r="AC47" s="41"/>
    </row>
    <row r="48" spans="2:29" ht="15.75" hidden="1" customHeight="1">
      <c r="B48" s="163"/>
      <c r="C48" s="164" t="s">
        <v>13</v>
      </c>
      <c r="D48" s="165"/>
      <c r="E48" s="166"/>
      <c r="F48" s="167" t="s">
        <v>13</v>
      </c>
      <c r="G48" s="152">
        <f t="shared" si="18"/>
        <v>11</v>
      </c>
      <c r="H48" s="152">
        <f t="shared" si="19"/>
        <v>5.5</v>
      </c>
      <c r="I48" s="152">
        <f t="shared" si="20"/>
        <v>52</v>
      </c>
      <c r="J48" s="144"/>
      <c r="K48" s="145"/>
      <c r="L48" s="146" t="s">
        <v>13</v>
      </c>
      <c r="M48" s="147" t="s">
        <v>13</v>
      </c>
      <c r="N48" s="154">
        <f t="shared" si="10"/>
        <v>0</v>
      </c>
      <c r="O48" s="154">
        <f t="shared" si="2"/>
        <v>0</v>
      </c>
      <c r="P48" s="155">
        <f t="shared" si="3"/>
        <v>0</v>
      </c>
      <c r="Q48" s="94"/>
      <c r="R48" s="159">
        <f t="shared" si="4"/>
        <v>0</v>
      </c>
      <c r="S48" s="154">
        <f t="shared" si="21"/>
        <v>0</v>
      </c>
      <c r="T48" s="159">
        <f t="shared" si="5"/>
        <v>0</v>
      </c>
      <c r="U48" s="159">
        <f t="shared" si="6"/>
        <v>0</v>
      </c>
      <c r="V48" s="160">
        <f t="shared" si="16"/>
        <v>0</v>
      </c>
      <c r="W48" s="159">
        <f t="shared" si="13"/>
        <v>0</v>
      </c>
      <c r="X48" s="160">
        <f t="shared" si="14"/>
        <v>0</v>
      </c>
      <c r="Y48" s="95"/>
      <c r="Z48" s="161" t="str">
        <f t="shared" si="7"/>
        <v>–</v>
      </c>
      <c r="AA48" s="162" t="str">
        <f t="shared" si="8"/>
        <v>–</v>
      </c>
      <c r="AB48" s="162" t="str">
        <f t="shared" si="9"/>
        <v>–</v>
      </c>
      <c r="AC48" s="41"/>
    </row>
    <row r="49" spans="2:32" ht="15.75" hidden="1" customHeight="1">
      <c r="B49" s="163"/>
      <c r="C49" s="164" t="s">
        <v>13</v>
      </c>
      <c r="D49" s="165"/>
      <c r="E49" s="166"/>
      <c r="F49" s="167" t="s">
        <v>13</v>
      </c>
      <c r="G49" s="152">
        <f t="shared" si="18"/>
        <v>11</v>
      </c>
      <c r="H49" s="152">
        <f t="shared" si="19"/>
        <v>5.5</v>
      </c>
      <c r="I49" s="152">
        <f t="shared" si="20"/>
        <v>52</v>
      </c>
      <c r="J49" s="144"/>
      <c r="K49" s="145"/>
      <c r="L49" s="146" t="s">
        <v>13</v>
      </c>
      <c r="M49" s="147" t="s">
        <v>13</v>
      </c>
      <c r="N49" s="154">
        <f t="shared" si="10"/>
        <v>0</v>
      </c>
      <c r="O49" s="154">
        <f t="shared" si="2"/>
        <v>0</v>
      </c>
      <c r="P49" s="155">
        <f t="shared" si="3"/>
        <v>0</v>
      </c>
      <c r="Q49" s="94"/>
      <c r="R49" s="159">
        <f t="shared" si="4"/>
        <v>0</v>
      </c>
      <c r="S49" s="154">
        <f t="shared" si="21"/>
        <v>0</v>
      </c>
      <c r="T49" s="159">
        <f t="shared" si="5"/>
        <v>0</v>
      </c>
      <c r="U49" s="159">
        <f t="shared" si="6"/>
        <v>0</v>
      </c>
      <c r="V49" s="160">
        <f t="shared" si="16"/>
        <v>0</v>
      </c>
      <c r="W49" s="159">
        <f t="shared" si="13"/>
        <v>0</v>
      </c>
      <c r="X49" s="160">
        <f t="shared" si="14"/>
        <v>0</v>
      </c>
      <c r="Y49" s="95"/>
      <c r="Z49" s="161" t="str">
        <f t="shared" si="7"/>
        <v>–</v>
      </c>
      <c r="AA49" s="162" t="str">
        <f t="shared" si="8"/>
        <v>–</v>
      </c>
      <c r="AB49" s="162" t="str">
        <f t="shared" si="9"/>
        <v>–</v>
      </c>
      <c r="AC49" s="41"/>
    </row>
    <row r="50" spans="2:32" ht="15.75" hidden="1" customHeight="1">
      <c r="B50" s="163"/>
      <c r="C50" s="164" t="s">
        <v>13</v>
      </c>
      <c r="D50" s="165"/>
      <c r="E50" s="166"/>
      <c r="F50" s="167" t="s">
        <v>13</v>
      </c>
      <c r="G50" s="152">
        <f t="shared" si="18"/>
        <v>11</v>
      </c>
      <c r="H50" s="152">
        <f t="shared" si="19"/>
        <v>5.5</v>
      </c>
      <c r="I50" s="152">
        <f t="shared" si="20"/>
        <v>52</v>
      </c>
      <c r="J50" s="144"/>
      <c r="K50" s="145"/>
      <c r="L50" s="146" t="s">
        <v>13</v>
      </c>
      <c r="M50" s="147" t="s">
        <v>13</v>
      </c>
      <c r="N50" s="154">
        <f t="shared" si="10"/>
        <v>0</v>
      </c>
      <c r="O50" s="154">
        <f t="shared" si="2"/>
        <v>0</v>
      </c>
      <c r="P50" s="155">
        <f t="shared" si="3"/>
        <v>0</v>
      </c>
      <c r="Q50" s="94"/>
      <c r="R50" s="159">
        <f t="shared" si="4"/>
        <v>0</v>
      </c>
      <c r="S50" s="154">
        <f t="shared" si="21"/>
        <v>0</v>
      </c>
      <c r="T50" s="159">
        <f t="shared" si="5"/>
        <v>0</v>
      </c>
      <c r="U50" s="159">
        <f t="shared" si="6"/>
        <v>0</v>
      </c>
      <c r="V50" s="160">
        <f t="shared" si="16"/>
        <v>0</v>
      </c>
      <c r="W50" s="159">
        <f t="shared" si="13"/>
        <v>0</v>
      </c>
      <c r="X50" s="160">
        <f t="shared" si="14"/>
        <v>0</v>
      </c>
      <c r="Y50" s="95"/>
      <c r="Z50" s="161" t="str">
        <f t="shared" si="7"/>
        <v>–</v>
      </c>
      <c r="AA50" s="162" t="str">
        <f t="shared" si="8"/>
        <v>–</v>
      </c>
      <c r="AB50" s="162" t="str">
        <f t="shared" si="9"/>
        <v>–</v>
      </c>
      <c r="AC50" s="41"/>
    </row>
    <row r="51" spans="2:32" ht="15.75" hidden="1" customHeight="1">
      <c r="B51" s="163"/>
      <c r="C51" s="164" t="s">
        <v>13</v>
      </c>
      <c r="D51" s="165"/>
      <c r="E51" s="166"/>
      <c r="F51" s="167" t="s">
        <v>13</v>
      </c>
      <c r="G51" s="152">
        <f t="shared" si="18"/>
        <v>11</v>
      </c>
      <c r="H51" s="152">
        <f t="shared" si="19"/>
        <v>5.5</v>
      </c>
      <c r="I51" s="152">
        <f t="shared" si="20"/>
        <v>52</v>
      </c>
      <c r="J51" s="144"/>
      <c r="K51" s="145"/>
      <c r="L51" s="146" t="s">
        <v>13</v>
      </c>
      <c r="M51" s="147" t="s">
        <v>13</v>
      </c>
      <c r="N51" s="154">
        <f t="shared" si="10"/>
        <v>0</v>
      </c>
      <c r="O51" s="154">
        <f t="shared" si="2"/>
        <v>0</v>
      </c>
      <c r="P51" s="155">
        <f t="shared" si="3"/>
        <v>0</v>
      </c>
      <c r="Q51" s="94"/>
      <c r="R51" s="159">
        <f t="shared" si="4"/>
        <v>0</v>
      </c>
      <c r="S51" s="154">
        <f t="shared" si="21"/>
        <v>0</v>
      </c>
      <c r="T51" s="159">
        <f t="shared" si="5"/>
        <v>0</v>
      </c>
      <c r="U51" s="159">
        <f t="shared" si="6"/>
        <v>0</v>
      </c>
      <c r="V51" s="160">
        <f t="shared" si="16"/>
        <v>0</v>
      </c>
      <c r="W51" s="159">
        <f t="shared" si="13"/>
        <v>0</v>
      </c>
      <c r="X51" s="160">
        <f t="shared" si="14"/>
        <v>0</v>
      </c>
      <c r="Y51" s="95"/>
      <c r="Z51" s="161" t="str">
        <f t="shared" si="7"/>
        <v>–</v>
      </c>
      <c r="AA51" s="162" t="str">
        <f t="shared" si="8"/>
        <v>–</v>
      </c>
      <c r="AB51" s="162" t="str">
        <f t="shared" si="9"/>
        <v>–</v>
      </c>
      <c r="AC51" s="41"/>
    </row>
    <row r="52" spans="2:32" ht="15.75" hidden="1" customHeight="1">
      <c r="B52" s="163"/>
      <c r="C52" s="164" t="s">
        <v>13</v>
      </c>
      <c r="D52" s="165"/>
      <c r="E52" s="166"/>
      <c r="F52" s="167" t="s">
        <v>13</v>
      </c>
      <c r="G52" s="152">
        <f t="shared" si="18"/>
        <v>11</v>
      </c>
      <c r="H52" s="152">
        <f t="shared" si="19"/>
        <v>5.5</v>
      </c>
      <c r="I52" s="152">
        <f t="shared" si="20"/>
        <v>52</v>
      </c>
      <c r="J52" s="144"/>
      <c r="K52" s="145"/>
      <c r="L52" s="146" t="s">
        <v>13</v>
      </c>
      <c r="M52" s="147" t="s">
        <v>13</v>
      </c>
      <c r="N52" s="154">
        <f t="shared" si="10"/>
        <v>0</v>
      </c>
      <c r="O52" s="154">
        <f t="shared" si="2"/>
        <v>0</v>
      </c>
      <c r="P52" s="155">
        <f t="shared" si="3"/>
        <v>0</v>
      </c>
      <c r="Q52" s="94"/>
      <c r="R52" s="159">
        <f t="shared" si="4"/>
        <v>0</v>
      </c>
      <c r="S52" s="154">
        <f t="shared" si="21"/>
        <v>0</v>
      </c>
      <c r="T52" s="159">
        <f t="shared" si="5"/>
        <v>0</v>
      </c>
      <c r="U52" s="159">
        <f t="shared" si="6"/>
        <v>0</v>
      </c>
      <c r="V52" s="160">
        <f t="shared" si="16"/>
        <v>0</v>
      </c>
      <c r="W52" s="159">
        <f t="shared" si="13"/>
        <v>0</v>
      </c>
      <c r="X52" s="160">
        <f t="shared" si="14"/>
        <v>0</v>
      </c>
      <c r="Y52" s="95"/>
      <c r="Z52" s="161" t="str">
        <f t="shared" si="7"/>
        <v>–</v>
      </c>
      <c r="AA52" s="162" t="str">
        <f t="shared" si="8"/>
        <v>–</v>
      </c>
      <c r="AB52" s="162" t="str">
        <f t="shared" si="9"/>
        <v>–</v>
      </c>
      <c r="AC52" s="41"/>
    </row>
    <row r="53" spans="2:32" ht="15.75" hidden="1" customHeight="1">
      <c r="B53" s="163"/>
      <c r="C53" s="164" t="s">
        <v>13</v>
      </c>
      <c r="D53" s="165"/>
      <c r="E53" s="166"/>
      <c r="F53" s="167" t="s">
        <v>13</v>
      </c>
      <c r="G53" s="152">
        <f t="shared" si="18"/>
        <v>11</v>
      </c>
      <c r="H53" s="152">
        <f t="shared" si="19"/>
        <v>5.5</v>
      </c>
      <c r="I53" s="152">
        <f t="shared" si="20"/>
        <v>52</v>
      </c>
      <c r="J53" s="144"/>
      <c r="K53" s="145"/>
      <c r="L53" s="146" t="s">
        <v>13</v>
      </c>
      <c r="M53" s="147" t="s">
        <v>13</v>
      </c>
      <c r="N53" s="154">
        <f t="shared" si="10"/>
        <v>0</v>
      </c>
      <c r="O53" s="154">
        <f t="shared" si="2"/>
        <v>0</v>
      </c>
      <c r="P53" s="155">
        <f t="shared" si="3"/>
        <v>0</v>
      </c>
      <c r="Q53" s="94"/>
      <c r="R53" s="159">
        <f t="shared" si="4"/>
        <v>0</v>
      </c>
      <c r="S53" s="154">
        <f t="shared" si="21"/>
        <v>0</v>
      </c>
      <c r="T53" s="159">
        <f t="shared" si="5"/>
        <v>0</v>
      </c>
      <c r="U53" s="159">
        <f t="shared" si="6"/>
        <v>0</v>
      </c>
      <c r="V53" s="160">
        <f t="shared" si="16"/>
        <v>0</v>
      </c>
      <c r="W53" s="159">
        <f t="shared" si="13"/>
        <v>0</v>
      </c>
      <c r="X53" s="160">
        <f t="shared" si="14"/>
        <v>0</v>
      </c>
      <c r="Y53" s="95"/>
      <c r="Z53" s="161" t="str">
        <f t="shared" si="7"/>
        <v>–</v>
      </c>
      <c r="AA53" s="162" t="str">
        <f t="shared" si="8"/>
        <v>–</v>
      </c>
      <c r="AB53" s="162" t="str">
        <f t="shared" si="9"/>
        <v>–</v>
      </c>
      <c r="AC53" s="41"/>
    </row>
    <row r="54" spans="2:32" ht="15.75" hidden="1" customHeight="1">
      <c r="B54" s="163"/>
      <c r="C54" s="164" t="s">
        <v>13</v>
      </c>
      <c r="D54" s="165"/>
      <c r="E54" s="166"/>
      <c r="F54" s="167" t="s">
        <v>13</v>
      </c>
      <c r="G54" s="152">
        <f t="shared" si="18"/>
        <v>11</v>
      </c>
      <c r="H54" s="152">
        <f t="shared" si="19"/>
        <v>5.5</v>
      </c>
      <c r="I54" s="152">
        <f t="shared" si="20"/>
        <v>52</v>
      </c>
      <c r="J54" s="144"/>
      <c r="K54" s="145"/>
      <c r="L54" s="146" t="s">
        <v>13</v>
      </c>
      <c r="M54" s="147" t="s">
        <v>13</v>
      </c>
      <c r="N54" s="154">
        <f t="shared" si="10"/>
        <v>0</v>
      </c>
      <c r="O54" s="154">
        <f t="shared" si="2"/>
        <v>0</v>
      </c>
      <c r="P54" s="155">
        <f t="shared" si="3"/>
        <v>0</v>
      </c>
      <c r="Q54" s="94"/>
      <c r="R54" s="159">
        <f t="shared" si="4"/>
        <v>0</v>
      </c>
      <c r="S54" s="154">
        <f t="shared" si="21"/>
        <v>0</v>
      </c>
      <c r="T54" s="159">
        <f t="shared" si="5"/>
        <v>0</v>
      </c>
      <c r="U54" s="159">
        <f t="shared" si="6"/>
        <v>0</v>
      </c>
      <c r="V54" s="160">
        <f t="shared" si="16"/>
        <v>0</v>
      </c>
      <c r="W54" s="159">
        <f t="shared" si="13"/>
        <v>0</v>
      </c>
      <c r="X54" s="160">
        <f t="shared" si="14"/>
        <v>0</v>
      </c>
      <c r="Y54" s="95"/>
      <c r="Z54" s="161" t="str">
        <f t="shared" si="7"/>
        <v>–</v>
      </c>
      <c r="AA54" s="162" t="str">
        <f t="shared" si="8"/>
        <v>–</v>
      </c>
      <c r="AB54" s="162" t="str">
        <f t="shared" si="9"/>
        <v>–</v>
      </c>
      <c r="AC54" s="41"/>
    </row>
    <row r="55" spans="2:32" ht="15.75" hidden="1" customHeight="1">
      <c r="B55" s="163"/>
      <c r="C55" s="164" t="s">
        <v>13</v>
      </c>
      <c r="D55" s="165"/>
      <c r="E55" s="166"/>
      <c r="F55" s="167" t="s">
        <v>13</v>
      </c>
      <c r="G55" s="152">
        <f t="shared" si="18"/>
        <v>11</v>
      </c>
      <c r="H55" s="152">
        <f t="shared" si="19"/>
        <v>5.5</v>
      </c>
      <c r="I55" s="152">
        <f t="shared" si="20"/>
        <v>52</v>
      </c>
      <c r="J55" s="144"/>
      <c r="K55" s="145"/>
      <c r="L55" s="146" t="s">
        <v>13</v>
      </c>
      <c r="M55" s="147" t="s">
        <v>13</v>
      </c>
      <c r="N55" s="154">
        <f t="shared" si="10"/>
        <v>0</v>
      </c>
      <c r="O55" s="154">
        <f t="shared" si="2"/>
        <v>0</v>
      </c>
      <c r="P55" s="155">
        <f t="shared" si="3"/>
        <v>0</v>
      </c>
      <c r="Q55" s="94"/>
      <c r="R55" s="159">
        <f t="shared" si="4"/>
        <v>0</v>
      </c>
      <c r="S55" s="154">
        <f t="shared" si="21"/>
        <v>0</v>
      </c>
      <c r="T55" s="159">
        <f t="shared" si="5"/>
        <v>0</v>
      </c>
      <c r="U55" s="159">
        <f t="shared" si="6"/>
        <v>0</v>
      </c>
      <c r="V55" s="160">
        <f t="shared" si="16"/>
        <v>0</v>
      </c>
      <c r="W55" s="159">
        <f t="shared" si="13"/>
        <v>0</v>
      </c>
      <c r="X55" s="160">
        <f t="shared" si="14"/>
        <v>0</v>
      </c>
      <c r="Y55" s="95"/>
      <c r="Z55" s="161" t="str">
        <f t="shared" si="7"/>
        <v>–</v>
      </c>
      <c r="AA55" s="162" t="str">
        <f t="shared" si="8"/>
        <v>–</v>
      </c>
      <c r="AB55" s="162" t="str">
        <f t="shared" si="9"/>
        <v>–</v>
      </c>
      <c r="AC55" s="41"/>
    </row>
    <row r="56" spans="2:32" ht="15.75" hidden="1" customHeight="1">
      <c r="B56" s="163"/>
      <c r="C56" s="164" t="s">
        <v>13</v>
      </c>
      <c r="D56" s="165"/>
      <c r="E56" s="166"/>
      <c r="F56" s="167" t="s">
        <v>13</v>
      </c>
      <c r="G56" s="152">
        <f t="shared" si="18"/>
        <v>11</v>
      </c>
      <c r="H56" s="152">
        <f t="shared" si="19"/>
        <v>5.5</v>
      </c>
      <c r="I56" s="152">
        <f t="shared" si="20"/>
        <v>52</v>
      </c>
      <c r="J56" s="144"/>
      <c r="K56" s="145"/>
      <c r="L56" s="146" t="s">
        <v>13</v>
      </c>
      <c r="M56" s="147" t="s">
        <v>13</v>
      </c>
      <c r="N56" s="154">
        <f t="shared" si="10"/>
        <v>0</v>
      </c>
      <c r="O56" s="154">
        <f t="shared" si="2"/>
        <v>0</v>
      </c>
      <c r="P56" s="155">
        <f t="shared" si="3"/>
        <v>0</v>
      </c>
      <c r="Q56" s="94"/>
      <c r="R56" s="159">
        <f t="shared" si="4"/>
        <v>0</v>
      </c>
      <c r="S56" s="154">
        <f t="shared" si="21"/>
        <v>0</v>
      </c>
      <c r="T56" s="159">
        <f t="shared" si="5"/>
        <v>0</v>
      </c>
      <c r="U56" s="159">
        <f t="shared" si="6"/>
        <v>0</v>
      </c>
      <c r="V56" s="160">
        <f t="shared" si="16"/>
        <v>0</v>
      </c>
      <c r="W56" s="159">
        <f t="shared" si="13"/>
        <v>0</v>
      </c>
      <c r="X56" s="160">
        <f t="shared" si="14"/>
        <v>0</v>
      </c>
      <c r="Y56" s="95"/>
      <c r="Z56" s="161" t="str">
        <f t="shared" si="7"/>
        <v>–</v>
      </c>
      <c r="AA56" s="162" t="str">
        <f t="shared" si="8"/>
        <v>–</v>
      </c>
      <c r="AB56" s="162" t="str">
        <f t="shared" si="9"/>
        <v>–</v>
      </c>
      <c r="AC56" s="41"/>
    </row>
    <row r="57" spans="2:32" ht="15.75" hidden="1" customHeight="1">
      <c r="B57" s="163"/>
      <c r="C57" s="164" t="s">
        <v>13</v>
      </c>
      <c r="D57" s="165"/>
      <c r="E57" s="166"/>
      <c r="F57" s="167" t="s">
        <v>13</v>
      </c>
      <c r="G57" s="152">
        <f t="shared" si="18"/>
        <v>11</v>
      </c>
      <c r="H57" s="152">
        <f t="shared" si="19"/>
        <v>5.5</v>
      </c>
      <c r="I57" s="152">
        <f t="shared" si="20"/>
        <v>52</v>
      </c>
      <c r="J57" s="144"/>
      <c r="K57" s="145"/>
      <c r="L57" s="146" t="s">
        <v>13</v>
      </c>
      <c r="M57" s="147" t="s">
        <v>13</v>
      </c>
      <c r="N57" s="154">
        <f t="shared" si="10"/>
        <v>0</v>
      </c>
      <c r="O57" s="154">
        <f t="shared" si="2"/>
        <v>0</v>
      </c>
      <c r="P57" s="155">
        <f t="shared" si="3"/>
        <v>0</v>
      </c>
      <c r="Q57" s="94"/>
      <c r="R57" s="159">
        <f t="shared" si="4"/>
        <v>0</v>
      </c>
      <c r="S57" s="154">
        <f t="shared" si="21"/>
        <v>0</v>
      </c>
      <c r="T57" s="159">
        <f t="shared" si="5"/>
        <v>0</v>
      </c>
      <c r="U57" s="159">
        <f t="shared" si="6"/>
        <v>0</v>
      </c>
      <c r="V57" s="160">
        <f t="shared" si="16"/>
        <v>0</v>
      </c>
      <c r="W57" s="159">
        <f t="shared" si="13"/>
        <v>0</v>
      </c>
      <c r="X57" s="160">
        <f t="shared" si="14"/>
        <v>0</v>
      </c>
      <c r="Y57" s="95"/>
      <c r="Z57" s="161" t="str">
        <f t="shared" si="7"/>
        <v>–</v>
      </c>
      <c r="AA57" s="162" t="str">
        <f t="shared" si="8"/>
        <v>–</v>
      </c>
      <c r="AB57" s="162" t="str">
        <f t="shared" si="9"/>
        <v>–</v>
      </c>
      <c r="AC57" s="41"/>
    </row>
    <row r="58" spans="2:32" ht="15.75" hidden="1" customHeight="1">
      <c r="B58" s="163"/>
      <c r="C58" s="164" t="s">
        <v>13</v>
      </c>
      <c r="D58" s="165"/>
      <c r="E58" s="166"/>
      <c r="F58" s="167" t="s">
        <v>13</v>
      </c>
      <c r="G58" s="152">
        <f t="shared" si="18"/>
        <v>11</v>
      </c>
      <c r="H58" s="152">
        <f t="shared" si="19"/>
        <v>5.5</v>
      </c>
      <c r="I58" s="152">
        <f t="shared" si="20"/>
        <v>52</v>
      </c>
      <c r="J58" s="144"/>
      <c r="K58" s="145"/>
      <c r="L58" s="146" t="s">
        <v>13</v>
      </c>
      <c r="M58" s="147" t="s">
        <v>13</v>
      </c>
      <c r="N58" s="154">
        <f t="shared" si="10"/>
        <v>0</v>
      </c>
      <c r="O58" s="154">
        <f t="shared" si="2"/>
        <v>0</v>
      </c>
      <c r="P58" s="155">
        <f t="shared" si="3"/>
        <v>0</v>
      </c>
      <c r="Q58" s="94"/>
      <c r="R58" s="159">
        <f t="shared" si="4"/>
        <v>0</v>
      </c>
      <c r="S58" s="154">
        <f t="shared" si="21"/>
        <v>0</v>
      </c>
      <c r="T58" s="159">
        <f t="shared" si="5"/>
        <v>0</v>
      </c>
      <c r="U58" s="159">
        <f t="shared" si="6"/>
        <v>0</v>
      </c>
      <c r="V58" s="160">
        <f t="shared" si="16"/>
        <v>0</v>
      </c>
      <c r="W58" s="159">
        <f t="shared" si="13"/>
        <v>0</v>
      </c>
      <c r="X58" s="160">
        <f t="shared" si="14"/>
        <v>0</v>
      </c>
      <c r="Y58" s="95"/>
      <c r="Z58" s="161" t="str">
        <f t="shared" si="7"/>
        <v>–</v>
      </c>
      <c r="AA58" s="162" t="str">
        <f t="shared" si="8"/>
        <v>–</v>
      </c>
      <c r="AB58" s="162" t="str">
        <f t="shared" si="9"/>
        <v>–</v>
      </c>
      <c r="AC58" s="41"/>
    </row>
    <row r="59" spans="2:32" ht="24" customHeight="1">
      <c r="B59" s="57" t="s">
        <v>59</v>
      </c>
      <c r="C59" s="88"/>
      <c r="D59" s="96"/>
      <c r="E59" s="97"/>
      <c r="F59" s="89"/>
      <c r="G59" s="98"/>
      <c r="H59" s="98"/>
      <c r="I59" s="98"/>
      <c r="J59" s="89"/>
      <c r="K59" s="89"/>
      <c r="L59" s="89"/>
      <c r="M59" s="99"/>
      <c r="N59" s="58">
        <f>SUM(N9:N54)</f>
        <v>326759.96599999996</v>
      </c>
      <c r="O59" s="37">
        <f>SUM(O9:O54)</f>
        <v>81689.991499999989</v>
      </c>
      <c r="P59" s="38">
        <f>SUM(P9:P54)</f>
        <v>1.0000000000000002</v>
      </c>
      <c r="Q59" s="3"/>
      <c r="R59" s="39">
        <f>SUM(R9:R54)</f>
        <v>147.875</v>
      </c>
      <c r="S59" s="85">
        <f t="shared" ref="S59" si="22">IF(R59&gt;0,N59/R59,"")</f>
        <v>2209.7039120879117</v>
      </c>
      <c r="T59" s="39">
        <f>SUM(T9:T54)</f>
        <v>78.740749999999991</v>
      </c>
      <c r="U59" s="39">
        <f>SUM(U9:U54)</f>
        <v>16.778750000000002</v>
      </c>
      <c r="V59" s="40">
        <f>SUM(V9:V54)</f>
        <v>32.146739130434781</v>
      </c>
      <c r="W59" s="39">
        <f t="shared" si="13"/>
        <v>17.758693804347825</v>
      </c>
      <c r="X59" s="53">
        <f>SUM(X9:X54)</f>
        <v>71.034775217391299</v>
      </c>
      <c r="Y59" s="4"/>
      <c r="Z59" s="100"/>
      <c r="AA59" s="101"/>
      <c r="AB59" s="102"/>
      <c r="AC59" s="3"/>
      <c r="AD59" s="3"/>
      <c r="AE59" s="3"/>
      <c r="AF59" s="3"/>
    </row>
    <row r="60" spans="2:32" ht="15.75" customHeight="1">
      <c r="B60" s="5"/>
      <c r="C60" s="5"/>
      <c r="D60" s="10"/>
      <c r="E60" s="11"/>
      <c r="F60" s="1"/>
      <c r="P60" s="1"/>
      <c r="R60" s="9"/>
      <c r="S60" s="9"/>
      <c r="T60" s="9"/>
      <c r="U60" s="9"/>
      <c r="W60" s="9"/>
      <c r="X60" s="23"/>
      <c r="Y60" s="9"/>
      <c r="Z60" s="9"/>
      <c r="AA60" s="9"/>
      <c r="AB60" s="9"/>
    </row>
    <row r="61" spans="2:32" ht="15.75" customHeight="1">
      <c r="B61" s="5"/>
      <c r="C61" s="5"/>
      <c r="D61" s="10"/>
      <c r="E61" s="11"/>
      <c r="F61" s="1"/>
      <c r="N61" s="20"/>
      <c r="O61" s="20"/>
      <c r="P61" s="21"/>
      <c r="R61" s="22"/>
      <c r="S61" s="9"/>
      <c r="T61" s="22"/>
      <c r="U61" s="22"/>
      <c r="V61" s="23"/>
      <c r="W61" s="22"/>
      <c r="X61" s="23"/>
      <c r="Y61" s="9"/>
      <c r="Z61" s="9"/>
      <c r="AA61" s="9"/>
      <c r="AB61" s="9"/>
    </row>
    <row r="62" spans="2:32" ht="15.75" customHeight="1">
      <c r="B62" s="5"/>
      <c r="C62" s="5"/>
      <c r="D62" s="10"/>
      <c r="E62" s="11"/>
      <c r="F62" s="1"/>
      <c r="P62" s="1"/>
      <c r="R62" s="9"/>
      <c r="S62" s="9"/>
      <c r="T62" s="9"/>
      <c r="U62" s="9"/>
      <c r="W62" s="9"/>
      <c r="Y62" s="9"/>
      <c r="Z62" s="9"/>
      <c r="AA62" s="9"/>
      <c r="AB62" s="9"/>
    </row>
    <row r="63" spans="2:32" ht="15.75" customHeight="1">
      <c r="B63" s="5"/>
      <c r="D63" s="10"/>
      <c r="E63" s="11"/>
      <c r="F63" s="1"/>
      <c r="K63" s="87"/>
      <c r="L63" s="63"/>
      <c r="M63" s="82"/>
      <c r="N63" s="27"/>
      <c r="O63" s="70" t="s">
        <v>60</v>
      </c>
      <c r="P63" s="25"/>
      <c r="R63" s="32"/>
      <c r="S63" s="33"/>
      <c r="T63" s="34" t="s">
        <v>114</v>
      </c>
      <c r="U63" s="34"/>
      <c r="V63" s="69"/>
      <c r="W63" s="34"/>
      <c r="X63" s="67"/>
      <c r="Y63" s="9"/>
      <c r="Z63" s="9"/>
      <c r="AA63" s="9"/>
      <c r="AB63" s="9"/>
    </row>
    <row r="64" spans="2:32" ht="30.75" customHeight="1">
      <c r="B64" s="12"/>
      <c r="D64" s="10"/>
      <c r="E64" s="11"/>
      <c r="F64" s="1"/>
      <c r="K64" s="179" t="s">
        <v>116</v>
      </c>
      <c r="L64" s="180"/>
      <c r="M64" s="181"/>
      <c r="N64" s="84" t="s">
        <v>15</v>
      </c>
      <c r="O64" s="51" t="s">
        <v>16</v>
      </c>
      <c r="P64" s="51" t="s">
        <v>17</v>
      </c>
      <c r="Q64" s="14"/>
      <c r="R64" s="48" t="s">
        <v>18</v>
      </c>
      <c r="S64" s="48" t="s">
        <v>109</v>
      </c>
      <c r="T64" s="48" t="s">
        <v>19</v>
      </c>
      <c r="U64" s="52" t="s">
        <v>20</v>
      </c>
      <c r="V64" s="51" t="s">
        <v>11</v>
      </c>
      <c r="W64" s="52" t="s">
        <v>120</v>
      </c>
      <c r="X64" s="51" t="s">
        <v>12</v>
      </c>
      <c r="Y64" s="15"/>
      <c r="Z64" s="9"/>
      <c r="AA64" s="9"/>
      <c r="AB64" s="9"/>
      <c r="AE64" s="13"/>
      <c r="AF64" s="13"/>
    </row>
    <row r="65" spans="2:28" ht="15.75" customHeight="1">
      <c r="B65" s="5"/>
      <c r="D65" s="10"/>
      <c r="E65" s="11"/>
      <c r="F65" s="1"/>
      <c r="K65" s="201" t="s">
        <v>13</v>
      </c>
      <c r="L65" s="70"/>
      <c r="M65" s="202"/>
      <c r="N65" s="148">
        <f t="shared" ref="N65:P84" si="23">SUMIFS(N$9:N$58,$C$9:$C$58,$K65)</f>
        <v>0</v>
      </c>
      <c r="O65" s="149">
        <f t="shared" si="23"/>
        <v>0</v>
      </c>
      <c r="P65" s="150">
        <f t="shared" si="23"/>
        <v>0</v>
      </c>
      <c r="R65" s="156">
        <f t="shared" ref="R65:S84" si="24">SUMIFS(R$9:R$58,$C$9:$C$58,$K65)</f>
        <v>0</v>
      </c>
      <c r="S65" s="148">
        <f t="shared" ref="S65:S69" si="25">IF(R65&gt;0,N65/R65,0)</f>
        <v>0</v>
      </c>
      <c r="T65" s="156">
        <f t="shared" ref="T65:V84" si="26">SUMIFS(T$9:T$58,$C$9:$C$58,$K65)</f>
        <v>0</v>
      </c>
      <c r="U65" s="156">
        <f t="shared" si="26"/>
        <v>0</v>
      </c>
      <c r="V65" s="157">
        <f t="shared" si="26"/>
        <v>0</v>
      </c>
      <c r="W65" s="156">
        <f t="shared" ref="W65:W85" si="27">IF($C$4&gt;0,$O65/$C$4,"–")</f>
        <v>0</v>
      </c>
      <c r="X65" s="158">
        <f t="shared" ref="X65:X84" si="28">SUMIFS(X$9:X$58,$C$9:$C$58,$K65)</f>
        <v>0</v>
      </c>
      <c r="Y65" s="9"/>
      <c r="Z65" s="9"/>
      <c r="AA65" s="9"/>
      <c r="AB65" s="9"/>
    </row>
    <row r="66" spans="2:28" ht="15.75" customHeight="1">
      <c r="B66" s="5"/>
      <c r="D66" s="10"/>
      <c r="E66" s="11"/>
      <c r="F66" s="1"/>
      <c r="K66" s="201" t="s">
        <v>21</v>
      </c>
      <c r="L66" s="70"/>
      <c r="M66" s="202"/>
      <c r="N66" s="148">
        <f t="shared" si="23"/>
        <v>0</v>
      </c>
      <c r="O66" s="149">
        <f t="shared" si="23"/>
        <v>0</v>
      </c>
      <c r="P66" s="150">
        <f t="shared" si="23"/>
        <v>0</v>
      </c>
      <c r="R66" s="156">
        <f t="shared" si="24"/>
        <v>0</v>
      </c>
      <c r="S66" s="148">
        <f t="shared" si="25"/>
        <v>0</v>
      </c>
      <c r="T66" s="156">
        <f t="shared" si="26"/>
        <v>0</v>
      </c>
      <c r="U66" s="156">
        <f t="shared" si="26"/>
        <v>0</v>
      </c>
      <c r="V66" s="157">
        <f t="shared" si="26"/>
        <v>0</v>
      </c>
      <c r="W66" s="156">
        <f t="shared" si="27"/>
        <v>0</v>
      </c>
      <c r="X66" s="158">
        <f t="shared" si="28"/>
        <v>0</v>
      </c>
      <c r="Y66" s="9"/>
      <c r="Z66" s="9"/>
      <c r="AA66" s="9"/>
      <c r="AB66" s="9"/>
    </row>
    <row r="67" spans="2:28" ht="15.75" customHeight="1">
      <c r="B67" s="5"/>
      <c r="D67" s="10"/>
      <c r="E67" s="11"/>
      <c r="F67" s="1"/>
      <c r="K67" s="203" t="s">
        <v>47</v>
      </c>
      <c r="L67" s="204"/>
      <c r="M67" s="205"/>
      <c r="N67" s="148">
        <f t="shared" si="23"/>
        <v>35024.600000000006</v>
      </c>
      <c r="O67" s="149">
        <f t="shared" si="23"/>
        <v>8756.15</v>
      </c>
      <c r="P67" s="150">
        <f t="shared" si="23"/>
        <v>0.10718754940744486</v>
      </c>
      <c r="R67" s="156">
        <f t="shared" si="24"/>
        <v>25</v>
      </c>
      <c r="S67" s="148">
        <f t="shared" si="25"/>
        <v>1400.9840000000002</v>
      </c>
      <c r="T67" s="156">
        <f t="shared" si="26"/>
        <v>11.600000000000001</v>
      </c>
      <c r="U67" s="156">
        <f t="shared" si="26"/>
        <v>0.6</v>
      </c>
      <c r="V67" s="157">
        <f t="shared" si="26"/>
        <v>5.4347826086956523</v>
      </c>
      <c r="W67" s="156">
        <f t="shared" si="27"/>
        <v>1.9035108695652174</v>
      </c>
      <c r="X67" s="158">
        <f t="shared" si="28"/>
        <v>7.6140434782608697</v>
      </c>
      <c r="Y67" s="9"/>
      <c r="Z67" s="9"/>
      <c r="AA67" s="9"/>
      <c r="AB67" s="9"/>
    </row>
    <row r="68" spans="2:28" ht="15.75" customHeight="1">
      <c r="B68" s="5"/>
      <c r="D68" s="10"/>
      <c r="E68" s="11"/>
      <c r="F68" s="1"/>
      <c r="K68" s="203" t="s">
        <v>38</v>
      </c>
      <c r="L68" s="204"/>
      <c r="M68" s="205"/>
      <c r="N68" s="148">
        <f t="shared" si="23"/>
        <v>9459.4760000000006</v>
      </c>
      <c r="O68" s="149">
        <f t="shared" si="23"/>
        <v>2364.8690000000001</v>
      </c>
      <c r="P68" s="150">
        <f t="shared" si="23"/>
        <v>2.8949311373107439E-2</v>
      </c>
      <c r="R68" s="156">
        <f t="shared" si="24"/>
        <v>12.4</v>
      </c>
      <c r="S68" s="148">
        <f t="shared" si="25"/>
        <v>762.8609677419355</v>
      </c>
      <c r="T68" s="156">
        <f t="shared" si="26"/>
        <v>4.9119999999999999</v>
      </c>
      <c r="U68" s="156">
        <f t="shared" si="26"/>
        <v>0.62000000000000011</v>
      </c>
      <c r="V68" s="157">
        <f t="shared" si="26"/>
        <v>2.6956521739130435</v>
      </c>
      <c r="W68" s="156">
        <f t="shared" si="27"/>
        <v>0.51410195652173918</v>
      </c>
      <c r="X68" s="158">
        <f t="shared" si="28"/>
        <v>2.0564078260869567</v>
      </c>
      <c r="Y68" s="9"/>
      <c r="Z68" s="9"/>
      <c r="AA68" s="9"/>
      <c r="AB68" s="9"/>
    </row>
    <row r="69" spans="2:28" ht="15" customHeight="1">
      <c r="B69" s="5"/>
      <c r="D69" s="10"/>
      <c r="E69" s="11"/>
      <c r="F69" s="1"/>
      <c r="K69" s="203" t="s">
        <v>26</v>
      </c>
      <c r="L69" s="204"/>
      <c r="M69" s="205"/>
      <c r="N69" s="148">
        <f t="shared" si="23"/>
        <v>56203.745000000003</v>
      </c>
      <c r="O69" s="149">
        <f t="shared" si="23"/>
        <v>14050.936250000001</v>
      </c>
      <c r="P69" s="150">
        <f t="shared" si="23"/>
        <v>0.17200315475611239</v>
      </c>
      <c r="R69" s="156">
        <f t="shared" si="24"/>
        <v>18.25</v>
      </c>
      <c r="S69" s="148">
        <f t="shared" si="25"/>
        <v>3079.657260273973</v>
      </c>
      <c r="T69" s="156">
        <f t="shared" si="26"/>
        <v>13.39</v>
      </c>
      <c r="U69" s="156">
        <f t="shared" si="26"/>
        <v>2.6024999999999996</v>
      </c>
      <c r="V69" s="157">
        <f t="shared" si="26"/>
        <v>3.9673913043478262</v>
      </c>
      <c r="W69" s="156">
        <f t="shared" si="27"/>
        <v>3.0545513586956523</v>
      </c>
      <c r="X69" s="158">
        <f t="shared" si="28"/>
        <v>12.218205434782609</v>
      </c>
      <c r="Y69" s="9"/>
      <c r="Z69" s="9"/>
      <c r="AA69" s="9"/>
      <c r="AB69" s="9"/>
    </row>
    <row r="70" spans="2:28" ht="15.75" customHeight="1">
      <c r="B70" s="5"/>
      <c r="D70" s="10"/>
      <c r="E70" s="11"/>
      <c r="F70" s="1"/>
      <c r="K70" s="203" t="s">
        <v>23</v>
      </c>
      <c r="L70" s="204"/>
      <c r="M70" s="205"/>
      <c r="N70" s="148">
        <f t="shared" si="23"/>
        <v>76243.505000000005</v>
      </c>
      <c r="O70" s="149">
        <f t="shared" si="23"/>
        <v>19060.876250000001</v>
      </c>
      <c r="P70" s="150">
        <f t="shared" si="23"/>
        <v>0.23333184273865423</v>
      </c>
      <c r="R70" s="156">
        <f t="shared" si="24"/>
        <v>25.325000000000003</v>
      </c>
      <c r="S70" s="148">
        <f>IF(R70&gt;0,N70/R70,0)</f>
        <v>3010.6023692003946</v>
      </c>
      <c r="T70" s="156">
        <f t="shared" si="26"/>
        <v>19.248750000000001</v>
      </c>
      <c r="U70" s="156">
        <f t="shared" si="26"/>
        <v>2.8062500000000004</v>
      </c>
      <c r="V70" s="157">
        <f t="shared" si="26"/>
        <v>5.5054347826086953</v>
      </c>
      <c r="W70" s="156">
        <f t="shared" si="27"/>
        <v>4.1436687500000007</v>
      </c>
      <c r="X70" s="158">
        <f t="shared" si="28"/>
        <v>16.574675000000003</v>
      </c>
      <c r="Y70" s="9"/>
      <c r="Z70" s="9"/>
      <c r="AA70" s="9"/>
      <c r="AB70" s="9"/>
    </row>
    <row r="71" spans="2:28" ht="15.75" customHeight="1">
      <c r="B71" s="5"/>
      <c r="D71" s="10"/>
      <c r="E71" s="11"/>
      <c r="F71" s="1"/>
      <c r="K71" s="203" t="s">
        <v>39</v>
      </c>
      <c r="L71" s="204"/>
      <c r="M71" s="205"/>
      <c r="N71" s="148">
        <f t="shared" si="23"/>
        <v>37071.839999999997</v>
      </c>
      <c r="O71" s="149">
        <f t="shared" si="23"/>
        <v>9267.9599999999991</v>
      </c>
      <c r="P71" s="150">
        <f t="shared" si="23"/>
        <v>0.11345282120637754</v>
      </c>
      <c r="R71" s="156">
        <f t="shared" si="24"/>
        <v>15.6</v>
      </c>
      <c r="S71" s="148">
        <f t="shared" ref="S71:S76" si="29">IF(R71&gt;0,N71/R71,0)</f>
        <v>2376.3999999999996</v>
      </c>
      <c r="T71" s="156">
        <f t="shared" si="26"/>
        <v>6.24</v>
      </c>
      <c r="U71" s="156">
        <f t="shared" si="26"/>
        <v>3.12</v>
      </c>
      <c r="V71" s="157">
        <f t="shared" si="26"/>
        <v>3.3913043478260869</v>
      </c>
      <c r="W71" s="156">
        <f t="shared" si="27"/>
        <v>2.0147739130434781</v>
      </c>
      <c r="X71" s="158">
        <f t="shared" si="28"/>
        <v>8.0590956521739123</v>
      </c>
      <c r="Y71" s="9"/>
      <c r="Z71" s="9"/>
      <c r="AA71" s="9"/>
      <c r="AB71" s="9"/>
    </row>
    <row r="72" spans="2:28" ht="15.75" customHeight="1">
      <c r="B72" s="5"/>
      <c r="D72" s="10"/>
      <c r="E72" s="11"/>
      <c r="F72" s="1"/>
      <c r="K72" s="203" t="s">
        <v>43</v>
      </c>
      <c r="L72" s="204"/>
      <c r="M72" s="205"/>
      <c r="N72" s="148">
        <f t="shared" si="23"/>
        <v>14471.6</v>
      </c>
      <c r="O72" s="149">
        <f t="shared" si="23"/>
        <v>3617.9</v>
      </c>
      <c r="P72" s="150">
        <f t="shared" si="23"/>
        <v>4.4288167174065633E-2</v>
      </c>
      <c r="R72" s="156">
        <f t="shared" si="24"/>
        <v>14</v>
      </c>
      <c r="S72" s="148">
        <f t="shared" si="29"/>
        <v>1033.6857142857143</v>
      </c>
      <c r="T72" s="156">
        <f t="shared" si="26"/>
        <v>4.5999999999999996</v>
      </c>
      <c r="U72" s="156">
        <f t="shared" si="26"/>
        <v>0</v>
      </c>
      <c r="V72" s="157">
        <f t="shared" si="26"/>
        <v>3.043478260869565</v>
      </c>
      <c r="W72" s="156">
        <f t="shared" si="27"/>
        <v>0.78649999999999998</v>
      </c>
      <c r="X72" s="158">
        <f t="shared" si="28"/>
        <v>3.1459999999999999</v>
      </c>
      <c r="Y72" s="9"/>
      <c r="Z72" s="9"/>
      <c r="AA72" s="9"/>
      <c r="AB72" s="9"/>
    </row>
    <row r="73" spans="2:28" ht="15.75" customHeight="1">
      <c r="B73" s="5"/>
      <c r="D73" s="10"/>
      <c r="E73" s="11"/>
      <c r="F73" s="1"/>
      <c r="K73" s="203" t="s">
        <v>45</v>
      </c>
      <c r="L73" s="204"/>
      <c r="M73" s="205"/>
      <c r="N73" s="148">
        <f t="shared" si="23"/>
        <v>2138.7600000000002</v>
      </c>
      <c r="O73" s="149">
        <f t="shared" si="23"/>
        <v>534.69000000000005</v>
      </c>
      <c r="P73" s="150">
        <f t="shared" si="23"/>
        <v>6.5453550695987054E-3</v>
      </c>
      <c r="R73" s="156">
        <f t="shared" si="24"/>
        <v>0.6</v>
      </c>
      <c r="S73" s="148">
        <f t="shared" si="29"/>
        <v>3564.6000000000004</v>
      </c>
      <c r="T73" s="156">
        <f t="shared" si="26"/>
        <v>0.36</v>
      </c>
      <c r="U73" s="156">
        <f t="shared" si="26"/>
        <v>0.18</v>
      </c>
      <c r="V73" s="157">
        <f t="shared" si="26"/>
        <v>0.13043478260869565</v>
      </c>
      <c r="W73" s="156">
        <f t="shared" si="27"/>
        <v>0.11623695652173914</v>
      </c>
      <c r="X73" s="158">
        <f t="shared" si="28"/>
        <v>0.46494782608695656</v>
      </c>
      <c r="Y73" s="9"/>
      <c r="Z73" s="9"/>
      <c r="AA73" s="9"/>
      <c r="AB73" s="9"/>
    </row>
    <row r="74" spans="2:28" ht="15.75" customHeight="1">
      <c r="B74" s="5"/>
      <c r="D74" s="10"/>
      <c r="E74" s="11"/>
      <c r="F74" s="1"/>
      <c r="K74" s="203" t="s">
        <v>119</v>
      </c>
      <c r="L74" s="204"/>
      <c r="M74" s="205"/>
      <c r="N74" s="148">
        <f t="shared" si="23"/>
        <v>96146.44</v>
      </c>
      <c r="O74" s="149">
        <f t="shared" si="23"/>
        <v>24036.61</v>
      </c>
      <c r="P74" s="150">
        <f t="shared" si="23"/>
        <v>0.29424179827463937</v>
      </c>
      <c r="R74" s="156">
        <f t="shared" si="24"/>
        <v>36.700000000000003</v>
      </c>
      <c r="S74" s="148">
        <f t="shared" si="29"/>
        <v>2619.7940054495912</v>
      </c>
      <c r="T74" s="156">
        <f t="shared" si="26"/>
        <v>18.39</v>
      </c>
      <c r="U74" s="156">
        <f t="shared" si="26"/>
        <v>6.85</v>
      </c>
      <c r="V74" s="157">
        <f t="shared" si="26"/>
        <v>7.9782608695652177</v>
      </c>
      <c r="W74" s="156">
        <f t="shared" si="27"/>
        <v>5.2253499999999997</v>
      </c>
      <c r="X74" s="158">
        <f t="shared" si="28"/>
        <v>20.901400000000002</v>
      </c>
      <c r="Y74" s="9"/>
      <c r="Z74" s="9"/>
      <c r="AA74" s="9"/>
      <c r="AB74" s="9"/>
    </row>
    <row r="75" spans="2:28" ht="15.75" customHeight="1">
      <c r="B75" s="5"/>
      <c r="D75" s="10"/>
      <c r="E75" s="11"/>
      <c r="F75" s="1"/>
      <c r="K75" s="203"/>
      <c r="L75" s="204"/>
      <c r="M75" s="205"/>
      <c r="N75" s="148">
        <f t="shared" si="23"/>
        <v>0</v>
      </c>
      <c r="O75" s="149">
        <f t="shared" si="23"/>
        <v>0</v>
      </c>
      <c r="P75" s="150">
        <f t="shared" si="23"/>
        <v>0</v>
      </c>
      <c r="R75" s="156">
        <f t="shared" si="24"/>
        <v>0</v>
      </c>
      <c r="S75" s="148">
        <f t="shared" si="29"/>
        <v>0</v>
      </c>
      <c r="T75" s="156">
        <f t="shared" si="26"/>
        <v>0</v>
      </c>
      <c r="U75" s="156">
        <f t="shared" si="26"/>
        <v>0</v>
      </c>
      <c r="V75" s="157">
        <f t="shared" si="26"/>
        <v>0</v>
      </c>
      <c r="W75" s="156">
        <f t="shared" si="27"/>
        <v>0</v>
      </c>
      <c r="X75" s="158">
        <f t="shared" si="28"/>
        <v>0</v>
      </c>
      <c r="Y75" s="9"/>
      <c r="Z75" s="9"/>
      <c r="AA75" s="9"/>
      <c r="AB75" s="9"/>
    </row>
    <row r="76" spans="2:28" ht="15.75" customHeight="1">
      <c r="B76" s="5"/>
      <c r="D76" s="10"/>
      <c r="E76" s="11"/>
      <c r="F76" s="1"/>
      <c r="K76" s="203"/>
      <c r="L76" s="204"/>
      <c r="M76" s="205"/>
      <c r="N76" s="148">
        <f t="shared" si="23"/>
        <v>0</v>
      </c>
      <c r="O76" s="149">
        <f t="shared" si="23"/>
        <v>0</v>
      </c>
      <c r="P76" s="150">
        <f t="shared" si="23"/>
        <v>0</v>
      </c>
      <c r="R76" s="156">
        <f t="shared" si="24"/>
        <v>0</v>
      </c>
      <c r="S76" s="148">
        <f t="shared" si="29"/>
        <v>0</v>
      </c>
      <c r="T76" s="156">
        <f t="shared" si="26"/>
        <v>0</v>
      </c>
      <c r="U76" s="156">
        <f t="shared" si="26"/>
        <v>0</v>
      </c>
      <c r="V76" s="157">
        <f t="shared" si="26"/>
        <v>0</v>
      </c>
      <c r="W76" s="156">
        <f t="shared" si="27"/>
        <v>0</v>
      </c>
      <c r="X76" s="158">
        <f t="shared" si="28"/>
        <v>0</v>
      </c>
      <c r="Y76" s="9"/>
      <c r="Z76" s="9"/>
      <c r="AA76" s="9"/>
      <c r="AB76" s="9"/>
    </row>
    <row r="77" spans="2:28" ht="15.75" customHeight="1">
      <c r="B77" s="5"/>
      <c r="D77" s="10"/>
      <c r="E77" s="11"/>
      <c r="F77" s="1"/>
      <c r="K77" s="203"/>
      <c r="L77" s="204"/>
      <c r="M77" s="205"/>
      <c r="N77" s="148">
        <f t="shared" si="23"/>
        <v>0</v>
      </c>
      <c r="O77" s="149">
        <f t="shared" si="23"/>
        <v>0</v>
      </c>
      <c r="P77" s="150">
        <f t="shared" si="23"/>
        <v>0</v>
      </c>
      <c r="R77" s="156">
        <f t="shared" si="24"/>
        <v>0</v>
      </c>
      <c r="S77" s="148">
        <f t="shared" si="24"/>
        <v>0</v>
      </c>
      <c r="T77" s="156">
        <f t="shared" si="26"/>
        <v>0</v>
      </c>
      <c r="U77" s="156">
        <f t="shared" si="26"/>
        <v>0</v>
      </c>
      <c r="V77" s="157">
        <f t="shared" si="26"/>
        <v>0</v>
      </c>
      <c r="W77" s="156">
        <f t="shared" si="27"/>
        <v>0</v>
      </c>
      <c r="X77" s="158">
        <f t="shared" si="28"/>
        <v>0</v>
      </c>
      <c r="Y77" s="9"/>
      <c r="Z77" s="9"/>
      <c r="AA77" s="9"/>
      <c r="AB77" s="9"/>
    </row>
    <row r="78" spans="2:28" ht="15.75" customHeight="1">
      <c r="B78" s="5"/>
      <c r="D78" s="10"/>
      <c r="E78" s="11"/>
      <c r="F78" s="1"/>
      <c r="K78" s="203"/>
      <c r="L78" s="204"/>
      <c r="M78" s="205"/>
      <c r="N78" s="148">
        <f t="shared" si="23"/>
        <v>0</v>
      </c>
      <c r="O78" s="149">
        <f t="shared" si="23"/>
        <v>0</v>
      </c>
      <c r="P78" s="150">
        <f t="shared" si="23"/>
        <v>0</v>
      </c>
      <c r="R78" s="156">
        <f t="shared" si="24"/>
        <v>0</v>
      </c>
      <c r="S78" s="148">
        <f t="shared" si="24"/>
        <v>0</v>
      </c>
      <c r="T78" s="156">
        <f t="shared" si="26"/>
        <v>0</v>
      </c>
      <c r="U78" s="156">
        <f t="shared" si="26"/>
        <v>0</v>
      </c>
      <c r="V78" s="157">
        <f t="shared" si="26"/>
        <v>0</v>
      </c>
      <c r="W78" s="156">
        <f t="shared" si="27"/>
        <v>0</v>
      </c>
      <c r="X78" s="158">
        <f t="shared" si="28"/>
        <v>0</v>
      </c>
      <c r="Y78" s="9"/>
      <c r="Z78" s="9"/>
      <c r="AA78" s="9"/>
      <c r="AB78" s="9"/>
    </row>
    <row r="79" spans="2:28" ht="15.75" hidden="1" customHeight="1">
      <c r="B79" s="5"/>
      <c r="D79" s="10"/>
      <c r="E79" s="11"/>
      <c r="F79" s="1"/>
      <c r="K79" s="203"/>
      <c r="L79" s="204"/>
      <c r="M79" s="205"/>
      <c r="N79" s="148">
        <f t="shared" si="23"/>
        <v>0</v>
      </c>
      <c r="O79" s="149">
        <f t="shared" si="23"/>
        <v>0</v>
      </c>
      <c r="P79" s="150">
        <f t="shared" si="23"/>
        <v>0</v>
      </c>
      <c r="R79" s="156">
        <f t="shared" si="24"/>
        <v>0</v>
      </c>
      <c r="S79" s="148">
        <f t="shared" si="24"/>
        <v>0</v>
      </c>
      <c r="T79" s="156">
        <f t="shared" si="26"/>
        <v>0</v>
      </c>
      <c r="U79" s="156">
        <f t="shared" si="26"/>
        <v>0</v>
      </c>
      <c r="V79" s="157">
        <f t="shared" si="26"/>
        <v>0</v>
      </c>
      <c r="W79" s="156">
        <f t="shared" si="27"/>
        <v>0</v>
      </c>
      <c r="X79" s="158">
        <f t="shared" si="28"/>
        <v>0</v>
      </c>
      <c r="Y79" s="9"/>
      <c r="Z79" s="9"/>
      <c r="AA79" s="9"/>
      <c r="AB79" s="9"/>
    </row>
    <row r="80" spans="2:28" ht="15.75" hidden="1" customHeight="1">
      <c r="B80" s="5"/>
      <c r="D80" s="10"/>
      <c r="E80" s="11"/>
      <c r="F80" s="1"/>
      <c r="K80" s="203"/>
      <c r="L80" s="204"/>
      <c r="M80" s="205"/>
      <c r="N80" s="148">
        <f t="shared" si="23"/>
        <v>0</v>
      </c>
      <c r="O80" s="149">
        <f t="shared" si="23"/>
        <v>0</v>
      </c>
      <c r="P80" s="150">
        <f t="shared" si="23"/>
        <v>0</v>
      </c>
      <c r="R80" s="156">
        <f t="shared" si="24"/>
        <v>0</v>
      </c>
      <c r="S80" s="148">
        <f t="shared" si="24"/>
        <v>0</v>
      </c>
      <c r="T80" s="156">
        <f t="shared" si="26"/>
        <v>0</v>
      </c>
      <c r="U80" s="156">
        <f t="shared" si="26"/>
        <v>0</v>
      </c>
      <c r="V80" s="157">
        <f t="shared" si="26"/>
        <v>0</v>
      </c>
      <c r="W80" s="156">
        <f t="shared" si="27"/>
        <v>0</v>
      </c>
      <c r="X80" s="158">
        <f t="shared" si="28"/>
        <v>0</v>
      </c>
      <c r="Y80" s="9"/>
      <c r="Z80" s="9"/>
      <c r="AA80" s="9"/>
      <c r="AB80" s="9"/>
    </row>
    <row r="81" spans="2:32" ht="15.75" hidden="1" customHeight="1">
      <c r="B81" s="5"/>
      <c r="D81" s="10"/>
      <c r="E81" s="11"/>
      <c r="F81" s="1"/>
      <c r="K81" s="203"/>
      <c r="L81" s="204"/>
      <c r="M81" s="205"/>
      <c r="N81" s="148">
        <f t="shared" si="23"/>
        <v>0</v>
      </c>
      <c r="O81" s="149">
        <f t="shared" si="23"/>
        <v>0</v>
      </c>
      <c r="P81" s="150">
        <f t="shared" si="23"/>
        <v>0</v>
      </c>
      <c r="R81" s="156">
        <f t="shared" si="24"/>
        <v>0</v>
      </c>
      <c r="S81" s="148">
        <f t="shared" si="24"/>
        <v>0</v>
      </c>
      <c r="T81" s="156">
        <f t="shared" si="26"/>
        <v>0</v>
      </c>
      <c r="U81" s="156">
        <f t="shared" si="26"/>
        <v>0</v>
      </c>
      <c r="V81" s="157">
        <f t="shared" si="26"/>
        <v>0</v>
      </c>
      <c r="W81" s="156">
        <f t="shared" si="27"/>
        <v>0</v>
      </c>
      <c r="X81" s="158">
        <f t="shared" si="28"/>
        <v>0</v>
      </c>
      <c r="Y81" s="9"/>
      <c r="Z81" s="9"/>
      <c r="AA81" s="9"/>
      <c r="AB81" s="9"/>
    </row>
    <row r="82" spans="2:32" ht="15.75" hidden="1" customHeight="1">
      <c r="B82" s="5"/>
      <c r="D82" s="10"/>
      <c r="E82" s="11"/>
      <c r="F82" s="1"/>
      <c r="K82" s="203"/>
      <c r="L82" s="204"/>
      <c r="M82" s="205"/>
      <c r="N82" s="148">
        <f t="shared" si="23"/>
        <v>0</v>
      </c>
      <c r="O82" s="149">
        <f t="shared" si="23"/>
        <v>0</v>
      </c>
      <c r="P82" s="150">
        <f t="shared" si="23"/>
        <v>0</v>
      </c>
      <c r="R82" s="156">
        <f t="shared" si="24"/>
        <v>0</v>
      </c>
      <c r="S82" s="148">
        <f t="shared" si="24"/>
        <v>0</v>
      </c>
      <c r="T82" s="156">
        <f t="shared" si="26"/>
        <v>0</v>
      </c>
      <c r="U82" s="156">
        <f t="shared" si="26"/>
        <v>0</v>
      </c>
      <c r="V82" s="157">
        <f t="shared" si="26"/>
        <v>0</v>
      </c>
      <c r="W82" s="156">
        <f t="shared" si="27"/>
        <v>0</v>
      </c>
      <c r="X82" s="158">
        <f t="shared" si="28"/>
        <v>0</v>
      </c>
      <c r="Y82" s="9"/>
      <c r="Z82" s="9"/>
      <c r="AA82" s="9"/>
      <c r="AB82" s="9"/>
    </row>
    <row r="83" spans="2:32" ht="15.75" hidden="1" customHeight="1">
      <c r="B83" s="5"/>
      <c r="D83" s="10"/>
      <c r="E83" s="11"/>
      <c r="F83" s="1"/>
      <c r="K83" s="203"/>
      <c r="L83" s="204"/>
      <c r="M83" s="205"/>
      <c r="N83" s="148">
        <f t="shared" si="23"/>
        <v>0</v>
      </c>
      <c r="O83" s="149">
        <f t="shared" si="23"/>
        <v>0</v>
      </c>
      <c r="P83" s="150">
        <f t="shared" si="23"/>
        <v>0</v>
      </c>
      <c r="R83" s="156">
        <f t="shared" si="24"/>
        <v>0</v>
      </c>
      <c r="S83" s="148">
        <f t="shared" si="24"/>
        <v>0</v>
      </c>
      <c r="T83" s="156">
        <f t="shared" si="26"/>
        <v>0</v>
      </c>
      <c r="U83" s="156">
        <f t="shared" si="26"/>
        <v>0</v>
      </c>
      <c r="V83" s="157">
        <f t="shared" si="26"/>
        <v>0</v>
      </c>
      <c r="W83" s="156">
        <f t="shared" si="27"/>
        <v>0</v>
      </c>
      <c r="X83" s="158">
        <f t="shared" si="28"/>
        <v>0</v>
      </c>
      <c r="Y83" s="9"/>
      <c r="Z83" s="9"/>
      <c r="AA83" s="9"/>
      <c r="AB83" s="9"/>
    </row>
    <row r="84" spans="2:32" ht="15.75" hidden="1" customHeight="1">
      <c r="B84" s="5"/>
      <c r="D84" s="10"/>
      <c r="E84" s="11"/>
      <c r="F84" s="1"/>
      <c r="K84" s="203"/>
      <c r="L84" s="204"/>
      <c r="M84" s="205"/>
      <c r="N84" s="148">
        <f t="shared" si="23"/>
        <v>0</v>
      </c>
      <c r="O84" s="149">
        <f t="shared" si="23"/>
        <v>0</v>
      </c>
      <c r="P84" s="150">
        <f t="shared" si="23"/>
        <v>0</v>
      </c>
      <c r="R84" s="156">
        <f t="shared" si="24"/>
        <v>0</v>
      </c>
      <c r="S84" s="148">
        <f t="shared" si="24"/>
        <v>0</v>
      </c>
      <c r="T84" s="156">
        <f t="shared" si="26"/>
        <v>0</v>
      </c>
      <c r="U84" s="156">
        <f t="shared" si="26"/>
        <v>0</v>
      </c>
      <c r="V84" s="157">
        <f t="shared" si="26"/>
        <v>0</v>
      </c>
      <c r="W84" s="156">
        <f t="shared" si="27"/>
        <v>0</v>
      </c>
      <c r="X84" s="158">
        <f t="shared" si="28"/>
        <v>0</v>
      </c>
      <c r="Y84" s="9"/>
      <c r="Z84" s="9"/>
      <c r="AA84" s="9"/>
      <c r="AB84" s="9"/>
    </row>
    <row r="85" spans="2:32" ht="24" customHeight="1">
      <c r="B85" s="108"/>
      <c r="D85" s="10"/>
      <c r="E85" s="11"/>
      <c r="F85" s="1"/>
      <c r="K85" s="88" t="s">
        <v>14</v>
      </c>
      <c r="L85" s="89"/>
      <c r="M85" s="90"/>
      <c r="N85" s="58">
        <f t="shared" ref="N85:P85" si="30">SUM(N65:N84)</f>
        <v>326759.96600000001</v>
      </c>
      <c r="O85" s="37">
        <f t="shared" si="30"/>
        <v>81689.991500000004</v>
      </c>
      <c r="P85" s="38">
        <f t="shared" si="30"/>
        <v>1.0000000000000002</v>
      </c>
      <c r="Q85" s="3"/>
      <c r="R85" s="182">
        <f t="shared" ref="R85:X85" si="31">SUM(R65:R84)</f>
        <v>147.875</v>
      </c>
      <c r="S85" s="183">
        <f t="shared" ref="S85" si="32">IF(R85&gt;0,N85/R85,"")</f>
        <v>2209.7039120879122</v>
      </c>
      <c r="T85" s="182">
        <f t="shared" si="31"/>
        <v>78.740750000000006</v>
      </c>
      <c r="U85" s="182">
        <f t="shared" si="31"/>
        <v>16.778750000000002</v>
      </c>
      <c r="V85" s="184">
        <f t="shared" si="31"/>
        <v>32.146739130434781</v>
      </c>
      <c r="W85" s="182">
        <f t="shared" si="27"/>
        <v>17.758693804347828</v>
      </c>
      <c r="X85" s="185">
        <f t="shared" si="31"/>
        <v>71.034775217391314</v>
      </c>
      <c r="Y85" s="4"/>
      <c r="Z85" s="9"/>
      <c r="AA85" s="9"/>
      <c r="AB85" s="9"/>
      <c r="AE85" s="3"/>
      <c r="AF85" s="3"/>
    </row>
    <row r="86" spans="2:32" ht="15.75" customHeight="1">
      <c r="B86" s="5"/>
      <c r="D86" s="10"/>
      <c r="E86" s="11"/>
      <c r="F86" s="1"/>
      <c r="K86" s="56"/>
      <c r="L86" s="64"/>
      <c r="M86" s="64"/>
      <c r="N86" s="42"/>
      <c r="P86" s="1"/>
      <c r="R86" s="9"/>
      <c r="S86" s="9"/>
      <c r="T86" s="9"/>
      <c r="U86" s="9"/>
      <c r="W86" s="9"/>
      <c r="Y86" s="9"/>
      <c r="Z86" s="9"/>
      <c r="AA86" s="9"/>
      <c r="AB86" s="9"/>
    </row>
    <row r="87" spans="2:32" ht="15.75" customHeight="1">
      <c r="B87" s="5"/>
      <c r="D87" s="10"/>
      <c r="E87" s="11"/>
      <c r="F87" s="1"/>
      <c r="K87" s="56"/>
      <c r="L87" s="64"/>
      <c r="M87" s="64"/>
      <c r="N87" s="42"/>
      <c r="P87" s="1"/>
      <c r="R87" s="9"/>
      <c r="S87" s="9"/>
      <c r="T87" s="9"/>
      <c r="U87" s="9"/>
      <c r="W87" s="9"/>
      <c r="Y87" s="9"/>
      <c r="Z87" s="9"/>
      <c r="AA87" s="9"/>
      <c r="AB87" s="9"/>
    </row>
    <row r="88" spans="2:32" ht="15.75" customHeight="1">
      <c r="B88" s="5"/>
      <c r="D88" s="10"/>
      <c r="E88" s="11"/>
      <c r="F88" s="1"/>
      <c r="K88" s="56"/>
      <c r="L88" s="64"/>
      <c r="M88" s="64"/>
      <c r="N88" s="42"/>
      <c r="P88" s="1"/>
      <c r="R88" s="9"/>
      <c r="S88" s="9"/>
      <c r="T88" s="9"/>
      <c r="U88" s="9"/>
      <c r="W88" s="9"/>
      <c r="Y88" s="9"/>
      <c r="Z88" s="9"/>
      <c r="AA88" s="9"/>
      <c r="AB88" s="9"/>
      <c r="AC88" s="9"/>
    </row>
    <row r="89" spans="2:32" ht="15.75" customHeight="1">
      <c r="B89" s="5"/>
      <c r="D89" s="10"/>
      <c r="E89" s="11"/>
      <c r="F89" s="1"/>
      <c r="K89" s="87"/>
      <c r="L89" s="63"/>
      <c r="M89" s="82"/>
      <c r="N89" s="27"/>
      <c r="O89" s="31" t="s">
        <v>105</v>
      </c>
      <c r="P89" s="25"/>
      <c r="R89" s="32"/>
      <c r="S89" s="33"/>
      <c r="T89" s="34" t="s">
        <v>115</v>
      </c>
      <c r="U89" s="34"/>
      <c r="V89" s="69"/>
      <c r="W89" s="34"/>
      <c r="X89" s="67"/>
      <c r="Y89" s="9"/>
      <c r="Z89" s="9"/>
      <c r="AA89" s="9"/>
      <c r="AB89" s="9"/>
      <c r="AC89" s="9"/>
    </row>
    <row r="90" spans="2:32" ht="30.75" customHeight="1">
      <c r="B90" s="12"/>
      <c r="D90" s="10"/>
      <c r="E90" s="11"/>
      <c r="F90" s="1"/>
      <c r="K90" s="179" t="s">
        <v>117</v>
      </c>
      <c r="L90" s="180"/>
      <c r="M90" s="181"/>
      <c r="N90" s="84" t="s">
        <v>15</v>
      </c>
      <c r="O90" s="51" t="s">
        <v>16</v>
      </c>
      <c r="P90" s="51" t="s">
        <v>17</v>
      </c>
      <c r="Q90" s="14"/>
      <c r="R90" s="48" t="s">
        <v>18</v>
      </c>
      <c r="S90" s="48" t="s">
        <v>109</v>
      </c>
      <c r="T90" s="48" t="s">
        <v>19</v>
      </c>
      <c r="U90" s="52" t="s">
        <v>20</v>
      </c>
      <c r="V90" s="51" t="s">
        <v>11</v>
      </c>
      <c r="W90" s="52" t="s">
        <v>120</v>
      </c>
      <c r="X90" s="51" t="s">
        <v>12</v>
      </c>
      <c r="Y90" s="15"/>
      <c r="Z90" s="9"/>
      <c r="AA90" s="9"/>
      <c r="AB90" s="9"/>
      <c r="AC90" s="9"/>
      <c r="AD90" s="13"/>
      <c r="AE90" s="13"/>
      <c r="AF90" s="13"/>
    </row>
    <row r="91" spans="2:32" ht="15.75" customHeight="1">
      <c r="B91" s="5"/>
      <c r="D91" s="10"/>
      <c r="E91" s="11"/>
      <c r="F91" s="1"/>
      <c r="K91" s="201" t="s">
        <v>13</v>
      </c>
      <c r="L91" s="70"/>
      <c r="M91" s="202"/>
      <c r="N91" s="200">
        <f t="shared" ref="N91:P96" si="33">SUMIFS(N$9:N$58,$M$9:$M$58,$K91)</f>
        <v>104173.29</v>
      </c>
      <c r="O91" s="148">
        <f t="shared" si="33"/>
        <v>26043.322499999998</v>
      </c>
      <c r="P91" s="186">
        <f t="shared" si="33"/>
        <v>0.31880677206338065</v>
      </c>
      <c r="R91" s="190">
        <f t="shared" ref="R91:R96" si="34">SUMIFS(R$9:R$58,$M$9:$M$58,$K91)</f>
        <v>47.274999999999999</v>
      </c>
      <c r="S91" s="190">
        <f t="shared" ref="S91:S97" si="35">IF(R91&gt;0,N91/R91,0)</f>
        <v>2203.5598096245371</v>
      </c>
      <c r="T91" s="190">
        <f t="shared" ref="T91:V96" si="36">SUMIFS(T$9:T$58,$M$9:$M$58,$K91)</f>
        <v>25.158750000000005</v>
      </c>
      <c r="U91" s="190">
        <f t="shared" si="36"/>
        <v>4.5187499999999998</v>
      </c>
      <c r="V91" s="191">
        <f t="shared" si="36"/>
        <v>10.27717391304348</v>
      </c>
      <c r="W91" s="190">
        <f t="shared" ref="W91:W97" si="37">IF($C$4&gt;0,$O91/$C$4,"–")</f>
        <v>5.6615918478260863</v>
      </c>
      <c r="X91" s="191">
        <f t="shared" ref="X91:X96" si="38">SUMIFS(X$9:X$58,$M$9:$M$58,$K91)</f>
        <v>22.646367391304349</v>
      </c>
      <c r="Y91" s="9"/>
      <c r="Z91" s="9"/>
      <c r="AA91" s="9"/>
      <c r="AB91" s="9"/>
      <c r="AC91" s="9"/>
    </row>
    <row r="92" spans="2:32" ht="15.75" customHeight="1">
      <c r="B92" s="5"/>
      <c r="D92" s="10"/>
      <c r="E92" s="11"/>
      <c r="F92" s="1"/>
      <c r="K92" s="203" t="s">
        <v>127</v>
      </c>
      <c r="L92" s="204"/>
      <c r="M92" s="205"/>
      <c r="N92" s="200">
        <f t="shared" si="33"/>
        <v>101171.71999999999</v>
      </c>
      <c r="O92" s="148">
        <f t="shared" si="33"/>
        <v>25292.929999999997</v>
      </c>
      <c r="P92" s="186">
        <f t="shared" si="33"/>
        <v>0.30962091604575576</v>
      </c>
      <c r="R92" s="190">
        <f t="shared" si="34"/>
        <v>36.4</v>
      </c>
      <c r="S92" s="190">
        <f t="shared" si="35"/>
        <v>2779.4428571428571</v>
      </c>
      <c r="T92" s="190">
        <f t="shared" si="36"/>
        <v>22.34</v>
      </c>
      <c r="U92" s="190">
        <f t="shared" si="36"/>
        <v>4.88</v>
      </c>
      <c r="V92" s="191">
        <f t="shared" si="36"/>
        <v>7.9130434782608701</v>
      </c>
      <c r="W92" s="190">
        <f t="shared" si="37"/>
        <v>5.4984630434782602</v>
      </c>
      <c r="X92" s="191">
        <f t="shared" si="38"/>
        <v>21.993852173913044</v>
      </c>
      <c r="Y92" s="9"/>
      <c r="Z92" s="9"/>
      <c r="AA92" s="9"/>
      <c r="AB92" s="9"/>
    </row>
    <row r="93" spans="2:32" ht="15.75" customHeight="1">
      <c r="B93" s="5"/>
      <c r="D93" s="10"/>
      <c r="E93" s="11"/>
      <c r="F93" s="1"/>
      <c r="K93" s="203" t="s">
        <v>126</v>
      </c>
      <c r="L93" s="204"/>
      <c r="M93" s="205"/>
      <c r="N93" s="148">
        <f t="shared" si="33"/>
        <v>86064.055999999982</v>
      </c>
      <c r="O93" s="148">
        <f t="shared" si="33"/>
        <v>21516.013999999996</v>
      </c>
      <c r="P93" s="186">
        <f t="shared" si="33"/>
        <v>0.26338617014056126</v>
      </c>
      <c r="R93" s="190">
        <f t="shared" si="34"/>
        <v>47.4</v>
      </c>
      <c r="S93" s="190">
        <f t="shared" si="35"/>
        <v>1815.6973839662444</v>
      </c>
      <c r="T93" s="190">
        <f t="shared" si="36"/>
        <v>19.442</v>
      </c>
      <c r="U93" s="190">
        <f t="shared" si="36"/>
        <v>5.54</v>
      </c>
      <c r="V93" s="191">
        <f t="shared" si="36"/>
        <v>10.304347826086955</v>
      </c>
      <c r="W93" s="190">
        <f t="shared" si="37"/>
        <v>4.6773943478260858</v>
      </c>
      <c r="X93" s="191">
        <f t="shared" si="38"/>
        <v>18.709577391304347</v>
      </c>
      <c r="Y93" s="9"/>
      <c r="Z93" s="9"/>
      <c r="AA93" s="9"/>
      <c r="AB93" s="9"/>
    </row>
    <row r="94" spans="2:32" ht="15.75" customHeight="1">
      <c r="B94" s="5"/>
      <c r="D94" s="10"/>
      <c r="E94" s="11"/>
      <c r="F94" s="1"/>
      <c r="K94" s="203" t="s">
        <v>128</v>
      </c>
      <c r="L94" s="204"/>
      <c r="M94" s="205"/>
      <c r="N94" s="148">
        <f t="shared" si="33"/>
        <v>35350.9</v>
      </c>
      <c r="O94" s="148">
        <f t="shared" si="33"/>
        <v>8837.7250000000004</v>
      </c>
      <c r="P94" s="186">
        <f t="shared" si="33"/>
        <v>0.10818614175030243</v>
      </c>
      <c r="R94" s="190">
        <f t="shared" si="34"/>
        <v>16.8</v>
      </c>
      <c r="S94" s="190">
        <f t="shared" si="35"/>
        <v>2104.2202380952381</v>
      </c>
      <c r="T94" s="190">
        <f t="shared" si="36"/>
        <v>11.8</v>
      </c>
      <c r="U94" s="190">
        <f t="shared" si="36"/>
        <v>1.8399999999999999</v>
      </c>
      <c r="V94" s="191">
        <f t="shared" si="36"/>
        <v>3.652173913043478</v>
      </c>
      <c r="W94" s="190">
        <f t="shared" si="37"/>
        <v>1.9212445652173913</v>
      </c>
      <c r="X94" s="191">
        <f t="shared" si="38"/>
        <v>7.684978260869566</v>
      </c>
      <c r="Y94" s="9"/>
      <c r="Z94" s="9"/>
      <c r="AA94" s="9"/>
      <c r="AB94" s="9"/>
    </row>
    <row r="95" spans="2:32" ht="15.75" customHeight="1">
      <c r="B95" s="5"/>
      <c r="D95" s="10"/>
      <c r="E95" s="11"/>
      <c r="F95" s="1"/>
      <c r="K95" s="203" t="s">
        <v>103</v>
      </c>
      <c r="L95" s="204"/>
      <c r="M95" s="205"/>
      <c r="N95" s="148">
        <f t="shared" si="33"/>
        <v>0</v>
      </c>
      <c r="O95" s="148">
        <f t="shared" si="33"/>
        <v>0</v>
      </c>
      <c r="P95" s="186">
        <f t="shared" si="33"/>
        <v>0</v>
      </c>
      <c r="R95" s="190">
        <f t="shared" si="34"/>
        <v>0</v>
      </c>
      <c r="S95" s="190">
        <f t="shared" si="35"/>
        <v>0</v>
      </c>
      <c r="T95" s="190">
        <f t="shared" si="36"/>
        <v>0</v>
      </c>
      <c r="U95" s="190">
        <f t="shared" si="36"/>
        <v>0</v>
      </c>
      <c r="V95" s="191">
        <f t="shared" si="36"/>
        <v>0</v>
      </c>
      <c r="W95" s="190">
        <f t="shared" si="37"/>
        <v>0</v>
      </c>
      <c r="X95" s="191">
        <f t="shared" si="38"/>
        <v>0</v>
      </c>
      <c r="Y95" s="9"/>
      <c r="Z95" s="9"/>
      <c r="AA95" s="9"/>
      <c r="AB95" s="9"/>
    </row>
    <row r="96" spans="2:32" ht="15.75" customHeight="1">
      <c r="B96" s="5"/>
      <c r="D96" s="10"/>
      <c r="E96" s="11"/>
      <c r="F96" s="1"/>
      <c r="K96" s="203" t="s">
        <v>104</v>
      </c>
      <c r="L96" s="204"/>
      <c r="M96" s="205"/>
      <c r="N96" s="148">
        <f t="shared" si="33"/>
        <v>0</v>
      </c>
      <c r="O96" s="148">
        <f t="shared" si="33"/>
        <v>0</v>
      </c>
      <c r="P96" s="186">
        <f t="shared" si="33"/>
        <v>0</v>
      </c>
      <c r="R96" s="190">
        <f t="shared" si="34"/>
        <v>0</v>
      </c>
      <c r="S96" s="190">
        <f t="shared" si="35"/>
        <v>0</v>
      </c>
      <c r="T96" s="190">
        <f t="shared" si="36"/>
        <v>0</v>
      </c>
      <c r="U96" s="190">
        <f t="shared" si="36"/>
        <v>0</v>
      </c>
      <c r="V96" s="191">
        <f t="shared" si="36"/>
        <v>0</v>
      </c>
      <c r="W96" s="190">
        <f t="shared" si="37"/>
        <v>0</v>
      </c>
      <c r="X96" s="191">
        <f t="shared" si="38"/>
        <v>0</v>
      </c>
      <c r="Y96" s="9"/>
      <c r="Z96" s="9"/>
      <c r="AA96" s="9"/>
      <c r="AB96" s="9"/>
    </row>
    <row r="97" spans="2:32" ht="24" customHeight="1">
      <c r="B97" s="108"/>
      <c r="D97" s="10"/>
      <c r="E97" s="11"/>
      <c r="F97" s="1"/>
      <c r="K97" s="189" t="s">
        <v>14</v>
      </c>
      <c r="L97" s="187"/>
      <c r="M97" s="187"/>
      <c r="N97" s="183">
        <f>SUM(N91:N96)</f>
        <v>326759.96600000001</v>
      </c>
      <c r="O97" s="183">
        <f t="shared" ref="O97:P97" si="39">SUM(O91:O96)</f>
        <v>81689.991500000004</v>
      </c>
      <c r="P97" s="188">
        <f t="shared" si="39"/>
        <v>1.0000000000000002</v>
      </c>
      <c r="Q97" s="3"/>
      <c r="R97" s="192">
        <f t="shared" ref="R97:X97" si="40">SUM(R91:R96)</f>
        <v>147.875</v>
      </c>
      <c r="S97" s="192">
        <f t="shared" si="35"/>
        <v>2209.7039120879122</v>
      </c>
      <c r="T97" s="192">
        <f t="shared" si="40"/>
        <v>78.740750000000006</v>
      </c>
      <c r="U97" s="192">
        <f t="shared" si="40"/>
        <v>16.778749999999999</v>
      </c>
      <c r="V97" s="193">
        <f t="shared" si="40"/>
        <v>32.146739130434781</v>
      </c>
      <c r="W97" s="192">
        <f t="shared" si="37"/>
        <v>17.758693804347828</v>
      </c>
      <c r="X97" s="193">
        <f t="shared" si="40"/>
        <v>71.034775217391314</v>
      </c>
      <c r="Y97" s="4"/>
      <c r="Z97" s="9"/>
      <c r="AA97" s="9"/>
      <c r="AB97" s="9"/>
      <c r="AD97" s="3"/>
      <c r="AE97" s="3"/>
      <c r="AF97" s="3"/>
    </row>
    <row r="98" spans="2:32" ht="15.75" customHeight="1">
      <c r="B98" s="5"/>
      <c r="C98" s="5"/>
      <c r="D98" s="10"/>
      <c r="E98" s="11"/>
      <c r="F98" s="1"/>
      <c r="P98" s="1"/>
      <c r="R98" s="9"/>
      <c r="S98" s="9"/>
      <c r="T98" s="9"/>
      <c r="U98" s="9"/>
      <c r="W98" s="9"/>
      <c r="Y98" s="9"/>
      <c r="Z98" s="9"/>
      <c r="AA98" s="9"/>
      <c r="AB98" s="9"/>
    </row>
    <row r="99" spans="2:32" ht="15.75" hidden="1" customHeight="1">
      <c r="B99" s="5"/>
      <c r="C99" s="5"/>
      <c r="D99" s="10"/>
      <c r="E99" s="11"/>
      <c r="F99" s="1"/>
      <c r="U99" s="9"/>
      <c r="W99" s="9"/>
      <c r="Y99" s="9"/>
      <c r="Z99" s="9"/>
      <c r="AA99" s="9"/>
      <c r="AB99" s="9"/>
    </row>
    <row r="100" spans="2:32" ht="15.75" hidden="1" customHeight="1">
      <c r="B100" s="5"/>
      <c r="C100" s="5"/>
      <c r="D100" s="10"/>
      <c r="E100" s="11"/>
      <c r="F100" s="1"/>
      <c r="K100" s="206"/>
      <c r="L100" s="82"/>
      <c r="P100" s="1"/>
      <c r="R100" s="9"/>
      <c r="S100" s="9"/>
      <c r="T100" s="9"/>
      <c r="U100" s="9"/>
      <c r="W100" s="9"/>
      <c r="Y100" s="9"/>
      <c r="Z100" s="9"/>
      <c r="AA100" s="9"/>
      <c r="AB100" s="9"/>
    </row>
    <row r="101" spans="2:32" ht="15.75" hidden="1" customHeight="1">
      <c r="B101" s="5"/>
      <c r="C101" s="5"/>
      <c r="D101" s="10"/>
      <c r="E101" s="11"/>
      <c r="F101" s="1"/>
      <c r="K101" s="207" t="s">
        <v>182</v>
      </c>
      <c r="L101" s="83"/>
      <c r="P101" s="1"/>
      <c r="R101" s="9"/>
      <c r="S101" s="9"/>
      <c r="T101" s="9"/>
      <c r="U101" s="9"/>
      <c r="W101" s="9"/>
      <c r="Y101" s="9"/>
      <c r="Z101" s="9"/>
      <c r="AA101" s="9"/>
      <c r="AB101" s="9"/>
    </row>
    <row r="102" spans="2:32" ht="15.75" hidden="1" customHeight="1">
      <c r="D102" s="16"/>
      <c r="E102" s="18"/>
      <c r="F102" s="17"/>
      <c r="G102" s="19"/>
      <c r="H102" s="19"/>
      <c r="I102" s="19"/>
      <c r="J102" s="17"/>
      <c r="K102" s="194"/>
      <c r="L102" s="195"/>
      <c r="M102" s="17"/>
      <c r="N102" s="19"/>
      <c r="O102" s="19"/>
      <c r="P102" s="17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</row>
    <row r="103" spans="2:32" ht="15.75" hidden="1" customHeight="1">
      <c r="D103" s="16"/>
      <c r="E103" s="18"/>
      <c r="F103" s="17"/>
      <c r="G103" s="19"/>
      <c r="H103" s="19"/>
      <c r="I103" s="19"/>
      <c r="J103" s="17"/>
      <c r="K103" s="196" t="s">
        <v>13</v>
      </c>
      <c r="L103" s="197"/>
      <c r="M103" s="17"/>
      <c r="N103" s="19"/>
      <c r="O103" s="19"/>
      <c r="P103" s="17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</row>
    <row r="104" spans="2:32" ht="15.75" hidden="1" customHeight="1">
      <c r="D104" s="16"/>
      <c r="E104" s="18"/>
      <c r="F104" s="17"/>
      <c r="G104" s="19"/>
      <c r="H104" s="19"/>
      <c r="I104" s="19"/>
      <c r="J104" s="17"/>
      <c r="K104" s="198" t="s">
        <v>27</v>
      </c>
      <c r="L104" s="199"/>
      <c r="M104" s="17"/>
      <c r="N104" s="19"/>
      <c r="O104" s="19"/>
      <c r="P104" s="17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</row>
    <row r="105" spans="2:32" ht="15.75" hidden="1" customHeight="1">
      <c r="D105" s="16"/>
      <c r="E105" s="18"/>
      <c r="F105" s="17"/>
      <c r="G105" s="19"/>
      <c r="H105" s="19"/>
      <c r="I105" s="19"/>
      <c r="J105" s="17"/>
      <c r="K105" s="198" t="s">
        <v>24</v>
      </c>
      <c r="L105" s="199"/>
      <c r="M105" s="17"/>
      <c r="N105" s="19"/>
      <c r="O105" s="19"/>
      <c r="P105" s="17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</row>
    <row r="106" spans="2:32" ht="15.75" hidden="1" customHeight="1">
      <c r="D106" s="16"/>
      <c r="E106" s="18"/>
      <c r="F106" s="17"/>
      <c r="G106" s="19"/>
      <c r="H106" s="19"/>
      <c r="I106" s="19"/>
      <c r="J106" s="17"/>
      <c r="K106" s="198" t="s">
        <v>140</v>
      </c>
      <c r="L106" s="199"/>
      <c r="M106" s="17"/>
      <c r="N106" s="19"/>
      <c r="O106" s="19"/>
      <c r="P106" s="17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2:32" ht="15.75" hidden="1" customHeight="1">
      <c r="D107" s="16"/>
      <c r="E107" s="18"/>
      <c r="F107" s="17"/>
      <c r="G107" s="19"/>
      <c r="H107" s="19"/>
      <c r="I107" s="19"/>
      <c r="J107" s="17"/>
      <c r="K107" s="198" t="s">
        <v>40</v>
      </c>
      <c r="L107" s="199"/>
      <c r="M107" s="17"/>
      <c r="N107" s="19"/>
      <c r="O107" s="19"/>
      <c r="P107" s="1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</row>
    <row r="108" spans="2:32" ht="15.75" hidden="1" customHeight="1">
      <c r="D108" s="16"/>
      <c r="E108" s="18"/>
      <c r="F108" s="17"/>
      <c r="G108" s="19"/>
      <c r="H108" s="19"/>
      <c r="I108" s="19"/>
      <c r="J108" s="17"/>
      <c r="K108" s="198"/>
      <c r="L108" s="199"/>
      <c r="M108" s="17"/>
      <c r="N108" s="19"/>
      <c r="O108" s="19"/>
      <c r="P108" s="17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</row>
    <row r="109" spans="2:32" ht="15.75" hidden="1" customHeight="1">
      <c r="B109" s="5"/>
      <c r="C109" s="5"/>
      <c r="D109" s="10"/>
      <c r="E109" s="11"/>
      <c r="F109" s="1"/>
      <c r="P109" s="1"/>
      <c r="R109" s="9"/>
      <c r="S109" s="9"/>
      <c r="T109" s="9"/>
      <c r="U109" s="9"/>
      <c r="W109" s="9"/>
      <c r="Y109" s="9"/>
      <c r="Z109" s="9"/>
      <c r="AA109" s="9"/>
      <c r="AB109" s="9"/>
      <c r="AC109" s="9"/>
    </row>
    <row r="110" spans="2:32" ht="15.75" customHeight="1">
      <c r="B110" s="5"/>
      <c r="C110" s="5"/>
      <c r="D110" s="10"/>
      <c r="E110" s="11"/>
      <c r="F110" s="1"/>
      <c r="U110" s="9"/>
      <c r="W110" s="9"/>
      <c r="Y110" s="9"/>
      <c r="Z110" s="9"/>
      <c r="AA110" s="9"/>
      <c r="AB110" s="9"/>
    </row>
    <row r="111" spans="2:32" ht="15.75" customHeight="1">
      <c r="B111" s="5"/>
      <c r="C111" s="5"/>
      <c r="D111" s="10"/>
      <c r="E111" s="11"/>
      <c r="F111" s="1"/>
      <c r="U111" s="9"/>
      <c r="W111" s="9"/>
      <c r="Y111" s="9"/>
      <c r="Z111" s="9"/>
      <c r="AA111" s="9"/>
      <c r="AB111" s="9"/>
    </row>
    <row r="112" spans="2:32" ht="15.75" customHeight="1">
      <c r="B112" s="5"/>
      <c r="C112" s="5"/>
      <c r="D112" s="10"/>
      <c r="E112" s="11"/>
      <c r="F112" s="1"/>
      <c r="U112" s="9"/>
      <c r="W112" s="9"/>
      <c r="Y112" s="9"/>
      <c r="Z112" s="9"/>
      <c r="AA112" s="9"/>
      <c r="AB112" s="9"/>
    </row>
    <row r="113" spans="2:28" ht="15.75" customHeight="1">
      <c r="B113" s="136"/>
      <c r="C113" s="136"/>
      <c r="D113" s="137"/>
      <c r="E113" s="138"/>
      <c r="F113" s="122"/>
      <c r="G113" s="120"/>
      <c r="H113" s="120"/>
      <c r="I113" s="120"/>
      <c r="J113" s="103"/>
      <c r="K113" s="103"/>
      <c r="L113" s="103"/>
      <c r="M113" s="103"/>
      <c r="N113" s="120"/>
      <c r="O113" s="120"/>
      <c r="P113" s="120"/>
      <c r="Q113" s="120"/>
      <c r="R113" s="120"/>
      <c r="S113" s="120"/>
      <c r="T113" s="120"/>
      <c r="U113" s="139"/>
      <c r="V113" s="120"/>
      <c r="W113" s="139"/>
      <c r="X113" s="120"/>
      <c r="Y113" s="139"/>
      <c r="Z113" s="139"/>
      <c r="AA113" s="139"/>
      <c r="AB113" s="139"/>
    </row>
    <row r="114" spans="2:28" ht="15.75" customHeight="1">
      <c r="B114" s="5"/>
      <c r="C114" s="5"/>
      <c r="D114" s="10"/>
      <c r="E114" s="11"/>
      <c r="F114" s="1"/>
      <c r="U114" s="9"/>
      <c r="W114" s="9"/>
      <c r="Y114" s="9"/>
      <c r="Z114" s="9"/>
      <c r="AA114" s="9"/>
      <c r="AB114" s="9"/>
    </row>
    <row r="115" spans="2:28" ht="15.75" customHeight="1">
      <c r="B115" s="59" t="s">
        <v>0</v>
      </c>
      <c r="C115" s="143" t="s">
        <v>177</v>
      </c>
      <c r="D115" s="67"/>
      <c r="E115" s="11"/>
      <c r="F115" s="1"/>
      <c r="U115" s="9"/>
      <c r="W115" s="9"/>
      <c r="Y115" s="9"/>
      <c r="Z115" s="9"/>
      <c r="AA115" s="9"/>
      <c r="AB115" s="9"/>
    </row>
    <row r="116" spans="2:28" ht="15.75" customHeight="1">
      <c r="B116" s="5" t="s">
        <v>160</v>
      </c>
      <c r="C116" s="5"/>
      <c r="D116" s="10"/>
      <c r="E116" s="11"/>
      <c r="F116" s="1"/>
      <c r="P116" s="1"/>
      <c r="R116" s="9"/>
      <c r="S116" s="9"/>
      <c r="T116" s="9"/>
      <c r="U116" s="9"/>
      <c r="W116" s="9"/>
      <c r="Y116" s="9"/>
      <c r="Z116" s="9"/>
      <c r="AA116" s="9"/>
      <c r="AB116" s="9"/>
    </row>
    <row r="117" spans="2:28" ht="15.75" customHeight="1">
      <c r="B117" s="5"/>
      <c r="C117" s="5"/>
      <c r="D117" s="10"/>
      <c r="E117" s="11"/>
      <c r="F117" s="1"/>
      <c r="P117" s="1"/>
      <c r="R117" s="9"/>
      <c r="S117" s="9"/>
      <c r="T117" s="9"/>
      <c r="U117" s="9"/>
      <c r="W117" s="9"/>
      <c r="Y117" s="9"/>
      <c r="Z117" s="9"/>
      <c r="AA117" s="9"/>
      <c r="AB117" s="9"/>
    </row>
    <row r="118" spans="2:28" ht="15.75" customHeight="1">
      <c r="B118" s="109"/>
      <c r="C118" s="109"/>
      <c r="D118" s="110"/>
      <c r="E118" s="11"/>
      <c r="F118" s="126" t="s">
        <v>70</v>
      </c>
      <c r="G118" s="111"/>
      <c r="H118" s="67"/>
      <c r="I118" s="42"/>
      <c r="J118"/>
      <c r="K118"/>
      <c r="L118"/>
      <c r="M118"/>
      <c r="P118" s="109"/>
      <c r="R118" s="9"/>
      <c r="S118" s="9"/>
      <c r="T118" s="9"/>
      <c r="U118" s="9"/>
      <c r="W118" s="9"/>
      <c r="Y118" s="9"/>
      <c r="Z118" s="9"/>
      <c r="AA118" s="9"/>
      <c r="AB118" s="9"/>
    </row>
    <row r="119" spans="2:28" ht="15.75" customHeight="1">
      <c r="B119" s="109"/>
      <c r="C119" s="109"/>
      <c r="D119" s="110"/>
      <c r="E119" s="11"/>
      <c r="F119" s="26" t="s">
        <v>158</v>
      </c>
      <c r="J119"/>
      <c r="K119"/>
      <c r="L119"/>
      <c r="M119"/>
      <c r="P119" s="109"/>
      <c r="R119" s="9"/>
      <c r="S119" s="9"/>
      <c r="T119" s="9"/>
      <c r="U119" s="9"/>
      <c r="W119" s="9"/>
      <c r="Y119" s="9"/>
      <c r="Z119" s="9"/>
      <c r="AA119" s="9"/>
      <c r="AB119" s="9"/>
    </row>
    <row r="120" spans="2:28" ht="15.75" customHeight="1">
      <c r="B120" s="5"/>
      <c r="C120" s="5"/>
      <c r="D120" s="10"/>
      <c r="E120" s="11"/>
      <c r="F120" s="1"/>
      <c r="P120" s="1"/>
      <c r="R120" s="9"/>
      <c r="S120" s="9"/>
      <c r="T120" s="9"/>
      <c r="U120" s="9"/>
      <c r="W120" s="9"/>
      <c r="Y120" s="9"/>
      <c r="Z120" s="9"/>
      <c r="AA120" s="9"/>
      <c r="AB120" s="9"/>
    </row>
    <row r="121" spans="2:28" ht="15.75" customHeight="1">
      <c r="B121" s="5"/>
      <c r="C121" s="5"/>
      <c r="D121" s="10"/>
      <c r="E121" s="11"/>
      <c r="F121" s="1"/>
      <c r="J121" s="113" t="s">
        <v>71</v>
      </c>
      <c r="K121" s="60"/>
      <c r="L121" s="114"/>
      <c r="M121"/>
      <c r="P121" s="1"/>
      <c r="R121" s="9"/>
      <c r="S121" s="9"/>
      <c r="T121" s="9"/>
      <c r="U121" s="9"/>
      <c r="W121" s="9"/>
      <c r="Y121" s="9"/>
      <c r="Z121" s="9"/>
      <c r="AA121" s="9"/>
      <c r="AB121" s="9"/>
    </row>
    <row r="122" spans="2:28" ht="15.75" customHeight="1">
      <c r="B122" s="5"/>
      <c r="C122" s="5"/>
      <c r="D122" s="10"/>
      <c r="E122" s="11"/>
      <c r="F122" s="1"/>
      <c r="J122" s="125" t="s">
        <v>159</v>
      </c>
      <c r="M122"/>
      <c r="P122" s="1"/>
      <c r="R122" s="9"/>
      <c r="S122" s="9"/>
      <c r="T122" s="9"/>
      <c r="U122" s="9"/>
      <c r="W122" s="9"/>
      <c r="Y122" s="9"/>
      <c r="Z122" s="9"/>
      <c r="AA122" s="9"/>
      <c r="AB122" s="9"/>
    </row>
    <row r="123" spans="2:28" ht="15.75" customHeight="1">
      <c r="B123" s="136"/>
      <c r="C123" s="136"/>
      <c r="D123" s="137"/>
      <c r="E123" s="138"/>
      <c r="F123" s="122"/>
      <c r="G123" s="120"/>
      <c r="H123" s="120"/>
      <c r="I123" s="120"/>
      <c r="J123" s="103"/>
      <c r="K123" s="103"/>
      <c r="L123" s="103"/>
      <c r="M123" s="103"/>
      <c r="N123" s="120"/>
      <c r="O123" s="120"/>
      <c r="P123" s="120"/>
      <c r="Q123" s="120"/>
      <c r="R123" s="120"/>
      <c r="S123" s="120"/>
      <c r="T123" s="120"/>
      <c r="U123" s="139"/>
      <c r="V123" s="120"/>
      <c r="W123" s="139"/>
      <c r="X123" s="120"/>
      <c r="Y123" s="139"/>
      <c r="Z123" s="139"/>
      <c r="AA123" s="139"/>
      <c r="AB123" s="139"/>
    </row>
    <row r="124" spans="2:28" ht="15.75" customHeight="1">
      <c r="B124" s="5"/>
      <c r="C124" s="5"/>
      <c r="D124" s="10"/>
      <c r="E124" s="11"/>
      <c r="F124" s="1"/>
      <c r="P124" s="1"/>
      <c r="R124" s="9"/>
      <c r="S124" s="9"/>
      <c r="T124" s="9"/>
      <c r="U124" s="9"/>
      <c r="W124" s="9"/>
      <c r="Y124" s="9"/>
      <c r="Z124" s="9"/>
      <c r="AA124" s="9"/>
      <c r="AB124" s="9"/>
    </row>
    <row r="125" spans="2:28" ht="15.75" customHeight="1">
      <c r="B125" s="68" t="s">
        <v>67</v>
      </c>
      <c r="C125" s="29" t="s">
        <v>68</v>
      </c>
      <c r="D125" s="10"/>
      <c r="E125" s="11"/>
      <c r="F125" s="1"/>
      <c r="P125" s="1"/>
      <c r="R125" s="9"/>
      <c r="S125" s="9"/>
      <c r="T125" s="9"/>
      <c r="U125" s="9"/>
      <c r="W125" s="9"/>
      <c r="Y125" s="9"/>
      <c r="Z125" s="9"/>
      <c r="AA125" s="9"/>
      <c r="AB125" s="9"/>
    </row>
    <row r="126" spans="2:28" ht="15.75" customHeight="1">
      <c r="B126" s="109" t="s">
        <v>151</v>
      </c>
      <c r="C126" s="109"/>
      <c r="D126" s="110"/>
      <c r="E126" s="11"/>
      <c r="F126" s="109"/>
      <c r="J126"/>
      <c r="K126"/>
      <c r="L126"/>
      <c r="M126"/>
      <c r="P126" s="109"/>
      <c r="R126" s="9"/>
      <c r="S126" s="9"/>
      <c r="T126" s="9"/>
      <c r="U126" s="9"/>
      <c r="W126" s="9"/>
      <c r="Y126" s="9"/>
      <c r="Z126" s="9"/>
      <c r="AA126" s="9"/>
      <c r="AB126" s="9"/>
    </row>
    <row r="127" spans="2:28" ht="15.75" customHeight="1">
      <c r="B127" s="109"/>
      <c r="C127" s="109" t="s">
        <v>150</v>
      </c>
      <c r="D127" s="110"/>
      <c r="E127" s="11"/>
      <c r="F127" s="109"/>
      <c r="J127"/>
      <c r="K127"/>
      <c r="L127"/>
      <c r="M127"/>
      <c r="P127" s="109"/>
      <c r="R127" s="9"/>
      <c r="S127" s="9"/>
      <c r="T127" s="9"/>
      <c r="U127" s="9"/>
      <c r="W127" s="9"/>
      <c r="Y127" s="9"/>
      <c r="Z127" s="9"/>
      <c r="AA127" s="9"/>
      <c r="AB127" s="9"/>
    </row>
    <row r="128" spans="2:28" ht="15.75" customHeight="1">
      <c r="B128" s="109"/>
      <c r="C128" s="109"/>
      <c r="D128" s="110"/>
      <c r="E128" s="11"/>
      <c r="F128" s="109"/>
      <c r="J128"/>
      <c r="K128"/>
      <c r="L128"/>
      <c r="M128"/>
      <c r="P128" s="109"/>
      <c r="R128" s="9"/>
      <c r="S128" s="9"/>
      <c r="T128" s="9"/>
      <c r="U128" s="9"/>
      <c r="W128" s="9"/>
      <c r="Y128" s="9"/>
      <c r="Z128" s="9"/>
      <c r="AA128" s="9"/>
      <c r="AB128" s="9"/>
    </row>
    <row r="129" spans="2:28" ht="15.75" customHeight="1">
      <c r="B129" s="109"/>
      <c r="C129" s="109"/>
      <c r="D129" s="107"/>
      <c r="E129" s="80" t="s">
        <v>69</v>
      </c>
      <c r="F129" s="25"/>
      <c r="J129"/>
      <c r="K129"/>
      <c r="L129"/>
      <c r="M129"/>
      <c r="P129" s="109"/>
      <c r="R129" s="9"/>
      <c r="S129" s="9"/>
      <c r="T129" s="9"/>
      <c r="U129" s="9"/>
      <c r="W129" s="9"/>
      <c r="Y129" s="9"/>
      <c r="Z129" s="9"/>
      <c r="AA129" s="9"/>
      <c r="AB129" s="9"/>
    </row>
    <row r="130" spans="2:28" ht="15.75" customHeight="1">
      <c r="B130" s="109"/>
      <c r="C130" s="109"/>
      <c r="D130" s="110" t="s">
        <v>163</v>
      </c>
      <c r="E130" s="11"/>
      <c r="F130" s="109"/>
      <c r="J130"/>
      <c r="K130"/>
      <c r="L130"/>
      <c r="M130"/>
      <c r="P130" s="109"/>
      <c r="R130" s="9"/>
      <c r="S130" s="9"/>
      <c r="T130" s="9"/>
      <c r="U130" s="9"/>
      <c r="W130" s="9"/>
      <c r="Y130" s="9"/>
      <c r="Z130" s="9"/>
      <c r="AA130" s="9"/>
      <c r="AB130" s="9"/>
    </row>
    <row r="131" spans="2:28" ht="15.75" customHeight="1">
      <c r="B131" s="109"/>
      <c r="C131" s="109"/>
      <c r="D131" s="110"/>
      <c r="E131" s="11" t="s">
        <v>164</v>
      </c>
      <c r="F131" s="109"/>
      <c r="J131"/>
      <c r="K131"/>
      <c r="L131"/>
      <c r="M131"/>
      <c r="P131" s="109"/>
      <c r="R131" s="9"/>
      <c r="S131" s="9"/>
      <c r="T131" s="9"/>
      <c r="U131" s="9"/>
      <c r="W131" s="9"/>
      <c r="Y131" s="9"/>
      <c r="Z131" s="9"/>
      <c r="AA131" s="9"/>
      <c r="AB131" s="9"/>
    </row>
    <row r="132" spans="2:28" ht="15.75" customHeight="1">
      <c r="B132" s="109"/>
      <c r="C132" s="109"/>
      <c r="D132" s="110"/>
      <c r="E132" s="11"/>
      <c r="F132" s="109" t="s">
        <v>149</v>
      </c>
      <c r="J132"/>
      <c r="K132"/>
      <c r="L132"/>
      <c r="M132"/>
      <c r="P132" s="109"/>
      <c r="R132" s="9"/>
      <c r="S132" s="9"/>
      <c r="T132" s="9"/>
      <c r="U132" s="9"/>
      <c r="W132" s="9"/>
      <c r="Y132" s="9"/>
      <c r="Z132" s="9"/>
      <c r="AA132" s="9"/>
      <c r="AB132" s="9"/>
    </row>
    <row r="133" spans="2:28" ht="15.75" customHeight="1">
      <c r="B133" s="109"/>
      <c r="C133" s="109"/>
      <c r="D133" s="110"/>
      <c r="E133" s="11"/>
      <c r="F133" s="109"/>
      <c r="J133"/>
      <c r="K133"/>
      <c r="L133"/>
      <c r="M133"/>
      <c r="P133" s="109"/>
      <c r="R133" s="9"/>
      <c r="S133" s="9"/>
      <c r="T133" s="9"/>
      <c r="U133" s="9"/>
      <c r="W133" s="9"/>
      <c r="Y133" s="9"/>
      <c r="Z133" s="9"/>
      <c r="AA133" s="9"/>
      <c r="AB133" s="9"/>
    </row>
    <row r="134" spans="2:28" ht="15.75" customHeight="1">
      <c r="B134" s="109"/>
      <c r="C134" s="109"/>
      <c r="D134" s="110"/>
      <c r="E134" s="11"/>
      <c r="F134" s="109"/>
      <c r="G134" s="28"/>
      <c r="H134" s="27"/>
      <c r="I134" s="27" t="s">
        <v>63</v>
      </c>
      <c r="J134" s="31"/>
      <c r="K134" s="31"/>
      <c r="L134" s="81"/>
      <c r="M134"/>
      <c r="P134" s="109"/>
      <c r="R134" s="9"/>
      <c r="S134" s="9"/>
      <c r="T134" s="9"/>
      <c r="U134" s="9"/>
      <c r="W134" s="9"/>
      <c r="Y134" s="9"/>
      <c r="Z134" s="9"/>
      <c r="AA134" s="9"/>
      <c r="AB134" s="9"/>
    </row>
    <row r="135" spans="2:28" ht="15.75" customHeight="1">
      <c r="B135" s="109"/>
      <c r="C135" s="109"/>
      <c r="D135" s="110"/>
      <c r="E135" s="11"/>
      <c r="F135" s="109"/>
      <c r="G135" s="26" t="s">
        <v>152</v>
      </c>
      <c r="J135"/>
      <c r="K135"/>
      <c r="L135"/>
      <c r="M135"/>
      <c r="P135" s="109"/>
      <c r="R135" s="9"/>
      <c r="S135" s="9"/>
      <c r="T135" s="9"/>
      <c r="U135" s="9"/>
      <c r="W135" s="9"/>
      <c r="Y135" s="9"/>
      <c r="Z135" s="9"/>
      <c r="AA135" s="9"/>
      <c r="AB135" s="9"/>
    </row>
    <row r="136" spans="2:28" ht="15.75" customHeight="1">
      <c r="B136" s="109"/>
      <c r="C136" s="109"/>
      <c r="D136" s="110"/>
      <c r="E136" s="11"/>
      <c r="F136" s="109"/>
      <c r="H136" s="26" t="s">
        <v>153</v>
      </c>
      <c r="J136"/>
      <c r="K136"/>
      <c r="L136"/>
      <c r="M136"/>
      <c r="P136" s="109"/>
      <c r="R136" s="9"/>
      <c r="S136" s="9"/>
      <c r="T136" s="9"/>
      <c r="U136" s="9"/>
      <c r="W136" s="9"/>
      <c r="Y136" s="9"/>
      <c r="Z136" s="9"/>
      <c r="AA136" s="9"/>
      <c r="AB136" s="9"/>
    </row>
    <row r="137" spans="2:28" ht="15.75" customHeight="1">
      <c r="B137" s="109"/>
      <c r="C137" s="109"/>
      <c r="D137" s="110"/>
      <c r="E137" s="11"/>
      <c r="F137" s="109"/>
      <c r="I137" s="26" t="s">
        <v>180</v>
      </c>
      <c r="J137"/>
      <c r="K137"/>
      <c r="L137"/>
      <c r="M137"/>
      <c r="P137" s="109"/>
      <c r="R137" s="9"/>
      <c r="S137" s="9"/>
      <c r="T137" s="9"/>
      <c r="U137" s="9"/>
      <c r="W137" s="9"/>
      <c r="Y137" s="9"/>
      <c r="Z137" s="9"/>
      <c r="AA137" s="9"/>
      <c r="AB137" s="9"/>
    </row>
    <row r="138" spans="2:28" ht="15.75" customHeight="1">
      <c r="B138" s="109"/>
      <c r="C138" s="109"/>
      <c r="D138" s="110"/>
      <c r="E138" s="11"/>
      <c r="F138" s="109"/>
      <c r="J138" s="26" t="s">
        <v>154</v>
      </c>
      <c r="K138"/>
      <c r="L138"/>
      <c r="M138"/>
      <c r="P138" s="109"/>
      <c r="R138" s="9"/>
      <c r="S138" s="9"/>
      <c r="T138" s="9"/>
      <c r="U138" s="9"/>
      <c r="W138" s="9"/>
      <c r="Y138" s="9"/>
      <c r="Z138" s="9"/>
      <c r="AA138" s="9"/>
      <c r="AB138" s="9"/>
    </row>
    <row r="139" spans="2:28" ht="15.75" customHeight="1">
      <c r="B139" s="109"/>
      <c r="C139" s="109"/>
      <c r="D139" s="110"/>
      <c r="E139" s="11"/>
      <c r="F139" s="109"/>
      <c r="J139"/>
      <c r="K139" s="26" t="s">
        <v>187</v>
      </c>
      <c r="L139"/>
      <c r="M139"/>
      <c r="P139" s="109"/>
      <c r="R139" s="9"/>
      <c r="S139" s="9"/>
      <c r="T139" s="9"/>
      <c r="U139" s="9"/>
      <c r="W139" s="9"/>
      <c r="Y139" s="9"/>
      <c r="Z139" s="9"/>
      <c r="AA139" s="9"/>
      <c r="AB139" s="9"/>
    </row>
    <row r="140" spans="2:28" ht="15.75" customHeight="1">
      <c r="B140" s="109"/>
      <c r="C140" s="109"/>
      <c r="D140" s="110"/>
      <c r="E140" s="11"/>
      <c r="F140" s="109"/>
      <c r="J140"/>
      <c r="K140"/>
      <c r="L140" s="26" t="s">
        <v>155</v>
      </c>
      <c r="M140"/>
      <c r="P140" s="109"/>
      <c r="R140" s="9"/>
      <c r="S140" s="9"/>
      <c r="T140" s="9"/>
      <c r="U140" s="9"/>
      <c r="W140" s="9"/>
      <c r="Y140" s="9"/>
      <c r="Z140" s="9"/>
      <c r="AA140" s="9"/>
      <c r="AB140" s="9"/>
    </row>
    <row r="141" spans="2:28" ht="15.75" customHeight="1">
      <c r="B141" s="109"/>
      <c r="C141" s="109"/>
      <c r="D141" s="110"/>
      <c r="E141" s="11"/>
      <c r="F141" s="109"/>
      <c r="J141"/>
      <c r="K141"/>
      <c r="L141"/>
      <c r="M141"/>
      <c r="P141" s="109"/>
      <c r="R141" s="9"/>
      <c r="S141" s="9"/>
      <c r="T141" s="9"/>
      <c r="U141" s="9"/>
      <c r="W141" s="9"/>
      <c r="Y141" s="9"/>
      <c r="Z141" s="9"/>
      <c r="AA141" s="9"/>
      <c r="AB141" s="9"/>
    </row>
    <row r="142" spans="2:28" ht="15.75" customHeight="1">
      <c r="B142" s="109"/>
      <c r="C142" s="109"/>
      <c r="D142" s="110"/>
      <c r="E142" s="11"/>
      <c r="F142" s="109"/>
      <c r="J142"/>
      <c r="K142"/>
      <c r="L142"/>
      <c r="M142" s="115" t="s">
        <v>129</v>
      </c>
      <c r="P142" s="109"/>
      <c r="R142" s="9"/>
      <c r="S142" s="9"/>
      <c r="T142" s="9"/>
      <c r="U142" s="9"/>
      <c r="W142" s="9"/>
      <c r="Y142" s="9"/>
      <c r="Z142" s="9"/>
      <c r="AA142" s="9"/>
      <c r="AB142" s="9"/>
    </row>
    <row r="143" spans="2:28" ht="15.75" customHeight="1">
      <c r="B143" s="109"/>
      <c r="C143" s="109"/>
      <c r="D143" s="110"/>
      <c r="E143" s="11"/>
      <c r="F143" s="109"/>
      <c r="J143"/>
      <c r="K143"/>
      <c r="L143"/>
      <c r="M143" s="26" t="s">
        <v>156</v>
      </c>
      <c r="P143" s="109"/>
      <c r="R143" s="9"/>
      <c r="S143" s="9"/>
      <c r="T143" s="9"/>
      <c r="U143" s="9"/>
      <c r="W143" s="9"/>
      <c r="Y143" s="9"/>
      <c r="Z143" s="9"/>
      <c r="AA143" s="9"/>
      <c r="AB143" s="9"/>
    </row>
    <row r="144" spans="2:28" ht="15.75" customHeight="1">
      <c r="B144" s="109"/>
      <c r="C144" s="109"/>
      <c r="D144" s="110"/>
      <c r="E144" s="11"/>
      <c r="F144" s="109"/>
      <c r="J144"/>
      <c r="K144"/>
      <c r="L144"/>
      <c r="M144"/>
      <c r="P144" s="109"/>
      <c r="R144" s="9"/>
      <c r="S144" s="9"/>
      <c r="T144" s="9"/>
      <c r="U144" s="9"/>
      <c r="W144" s="9"/>
      <c r="Y144" s="9"/>
      <c r="Z144" s="9"/>
      <c r="AA144" s="9"/>
      <c r="AB144" s="9"/>
    </row>
    <row r="145" spans="2:28" ht="15.75" customHeight="1">
      <c r="B145" s="109"/>
      <c r="C145" s="109"/>
      <c r="D145" s="110"/>
      <c r="E145" s="11"/>
      <c r="F145" s="109"/>
      <c r="J145"/>
      <c r="K145"/>
      <c r="L145"/>
      <c r="M145"/>
      <c r="N145" s="28"/>
      <c r="O145" s="31" t="s">
        <v>110</v>
      </c>
      <c r="P145" s="25"/>
      <c r="R145" s="9"/>
      <c r="S145" s="9"/>
      <c r="T145" s="9"/>
      <c r="U145" s="9"/>
      <c r="W145" s="9"/>
      <c r="Y145" s="9"/>
      <c r="Z145" s="9"/>
      <c r="AA145" s="9"/>
      <c r="AB145" s="9"/>
    </row>
    <row r="146" spans="2:28" ht="15.75" customHeight="1">
      <c r="B146" s="109"/>
      <c r="C146" s="109"/>
      <c r="D146" s="110"/>
      <c r="E146" s="11"/>
      <c r="F146" s="109"/>
      <c r="J146"/>
      <c r="K146"/>
      <c r="L146"/>
      <c r="M146"/>
      <c r="N146" s="26" t="s">
        <v>157</v>
      </c>
      <c r="P146" s="109"/>
      <c r="R146" s="9"/>
      <c r="S146" s="9"/>
      <c r="T146" s="9"/>
      <c r="U146" s="9"/>
      <c r="W146" s="9"/>
      <c r="Y146" s="9"/>
      <c r="Z146" s="9"/>
      <c r="AA146" s="9"/>
      <c r="AB146" s="9"/>
    </row>
    <row r="147" spans="2:28" ht="15.75" customHeight="1">
      <c r="B147" s="109"/>
      <c r="C147" s="109"/>
      <c r="D147" s="110"/>
      <c r="E147" s="11"/>
      <c r="F147" s="109"/>
      <c r="J147"/>
      <c r="K147"/>
      <c r="L147"/>
      <c r="M147"/>
      <c r="P147" s="109"/>
      <c r="R147" s="9"/>
      <c r="S147" s="9"/>
      <c r="T147" s="9"/>
      <c r="U147" s="9"/>
      <c r="W147" s="9"/>
      <c r="Y147" s="9"/>
      <c r="Z147" s="9"/>
      <c r="AA147" s="9"/>
      <c r="AB147" s="9"/>
    </row>
    <row r="148" spans="2:28" ht="15.75" customHeight="1">
      <c r="B148" s="109"/>
      <c r="C148" s="109"/>
      <c r="D148" s="110"/>
      <c r="E148" s="11"/>
      <c r="F148" s="109"/>
      <c r="J148"/>
      <c r="K148"/>
      <c r="L148"/>
      <c r="M148"/>
      <c r="P148" s="109"/>
      <c r="R148" s="32"/>
      <c r="S148" s="33"/>
      <c r="T148" s="34" t="s">
        <v>111</v>
      </c>
      <c r="U148" s="34"/>
      <c r="V148" s="27"/>
      <c r="W148" s="34"/>
      <c r="X148" s="43"/>
      <c r="Y148" s="9"/>
      <c r="Z148" s="9"/>
      <c r="AA148" s="9"/>
      <c r="AB148" s="9"/>
    </row>
    <row r="149" spans="2:28" ht="15.75" customHeight="1">
      <c r="B149" s="109"/>
      <c r="C149" s="109"/>
      <c r="D149" s="110"/>
      <c r="E149" s="11"/>
      <c r="F149" s="109"/>
      <c r="J149"/>
      <c r="K149"/>
      <c r="L149"/>
      <c r="M149"/>
      <c r="P149" s="109"/>
      <c r="R149" s="9" t="s">
        <v>162</v>
      </c>
      <c r="S149" s="9"/>
      <c r="T149" s="9"/>
      <c r="U149" s="9"/>
      <c r="W149" s="9"/>
      <c r="Y149" s="9"/>
      <c r="Z149" s="9"/>
      <c r="AA149" s="9"/>
      <c r="AB149" s="9"/>
    </row>
    <row r="150" spans="2:28" ht="15.75" customHeight="1">
      <c r="B150" s="109"/>
      <c r="C150" s="109"/>
      <c r="D150" s="110"/>
      <c r="E150" s="11"/>
      <c r="F150" s="109"/>
      <c r="J150"/>
      <c r="K150"/>
      <c r="L150"/>
      <c r="M150"/>
      <c r="P150" s="109"/>
      <c r="R150" s="9"/>
      <c r="S150" s="9"/>
      <c r="T150" s="9"/>
      <c r="U150" s="9"/>
      <c r="W150" s="9"/>
      <c r="Y150" s="9"/>
      <c r="Z150" s="9"/>
      <c r="AA150" s="9"/>
      <c r="AB150" s="9"/>
    </row>
    <row r="151" spans="2:28" ht="15.75" customHeight="1">
      <c r="B151" s="109"/>
      <c r="C151" s="109"/>
      <c r="D151" s="110"/>
      <c r="E151" s="11"/>
      <c r="F151" s="109"/>
      <c r="J151"/>
      <c r="K151"/>
      <c r="L151"/>
      <c r="M151"/>
      <c r="P151" s="109"/>
      <c r="R151" s="9"/>
      <c r="S151" s="9"/>
      <c r="T151" s="9"/>
      <c r="U151" s="9"/>
      <c r="W151" s="9"/>
      <c r="Y151" s="9"/>
      <c r="Z151" s="32"/>
      <c r="AA151" s="34" t="s">
        <v>108</v>
      </c>
      <c r="AB151" s="35"/>
    </row>
    <row r="152" spans="2:28" ht="15.75" customHeight="1">
      <c r="B152" s="109"/>
      <c r="C152" s="109"/>
      <c r="D152" s="110"/>
      <c r="E152" s="11"/>
      <c r="F152" s="109"/>
      <c r="J152"/>
      <c r="K152"/>
      <c r="L152"/>
      <c r="M152"/>
      <c r="P152" s="109"/>
      <c r="R152" s="9"/>
      <c r="S152" s="9"/>
      <c r="T152" s="9"/>
      <c r="U152" s="9"/>
      <c r="W152" s="9"/>
      <c r="Y152" s="9"/>
      <c r="Z152" s="9" t="s">
        <v>165</v>
      </c>
      <c r="AA152" s="9"/>
      <c r="AB152" s="9"/>
    </row>
    <row r="153" spans="2:28" ht="15.75" customHeight="1">
      <c r="B153" s="109"/>
      <c r="C153" s="109"/>
      <c r="D153" s="110"/>
      <c r="E153" s="11"/>
      <c r="F153" s="109"/>
      <c r="J153"/>
      <c r="K153"/>
      <c r="L153"/>
      <c r="M153"/>
      <c r="P153" s="109"/>
      <c r="R153" s="9"/>
      <c r="S153" s="9"/>
      <c r="T153" s="9"/>
      <c r="U153" s="9"/>
      <c r="W153" s="9"/>
      <c r="Y153" s="9"/>
      <c r="Z153" s="9"/>
      <c r="AA153" s="9" t="s">
        <v>161</v>
      </c>
      <c r="AB153" s="9"/>
    </row>
    <row r="154" spans="2:28" ht="15.75" customHeight="1">
      <c r="B154" s="136"/>
      <c r="C154" s="136"/>
      <c r="D154" s="137"/>
      <c r="E154" s="138"/>
      <c r="F154" s="122"/>
      <c r="G154" s="120"/>
      <c r="H154" s="120"/>
      <c r="I154" s="120"/>
      <c r="J154" s="103"/>
      <c r="K154" s="103"/>
      <c r="L154" s="103"/>
      <c r="M154" s="103"/>
      <c r="N154" s="120"/>
      <c r="O154" s="120"/>
      <c r="P154" s="120"/>
      <c r="Q154" s="120"/>
      <c r="R154" s="120"/>
      <c r="S154" s="120"/>
      <c r="T154" s="120"/>
      <c r="U154" s="139"/>
      <c r="V154" s="120"/>
      <c r="W154" s="139"/>
      <c r="X154" s="120"/>
      <c r="Y154" s="139"/>
      <c r="Z154" s="139"/>
      <c r="AA154" s="139"/>
      <c r="AB154" s="139"/>
    </row>
    <row r="155" spans="2:28" ht="15.75" customHeight="1">
      <c r="B155" s="5"/>
      <c r="C155" s="5"/>
      <c r="D155" s="10"/>
      <c r="E155" s="11"/>
      <c r="F155" s="1"/>
      <c r="P155" s="1"/>
      <c r="R155" s="9"/>
      <c r="S155" s="9"/>
      <c r="T155" s="9"/>
      <c r="U155" s="9"/>
      <c r="W155" s="9"/>
      <c r="Y155" s="9"/>
      <c r="Z155" s="9"/>
      <c r="AA155" s="9"/>
      <c r="AB155" s="9"/>
    </row>
    <row r="156" spans="2:28" ht="15.75" customHeight="1">
      <c r="B156" s="5"/>
      <c r="C156" s="5"/>
      <c r="D156" s="10"/>
      <c r="E156" s="11"/>
      <c r="F156" s="1"/>
      <c r="P156" s="1"/>
      <c r="R156" s="9"/>
      <c r="S156" s="9"/>
      <c r="T156" s="9"/>
      <c r="U156" s="9"/>
      <c r="W156" s="9"/>
      <c r="Y156" s="9"/>
      <c r="Z156" s="9"/>
      <c r="AA156" s="9"/>
      <c r="AB156" s="9"/>
    </row>
    <row r="157" spans="2:28" ht="15.75" customHeight="1">
      <c r="B157" s="5"/>
      <c r="C157" s="5"/>
      <c r="D157" s="10"/>
      <c r="E157" s="11"/>
      <c r="F157" s="1"/>
      <c r="P157" s="1"/>
      <c r="R157" s="9"/>
      <c r="S157" s="9"/>
      <c r="T157" s="9"/>
      <c r="U157" s="9"/>
      <c r="W157" s="9"/>
      <c r="Y157" s="9"/>
      <c r="Z157" s="9"/>
      <c r="AA157" s="9"/>
      <c r="AB157" s="9"/>
    </row>
    <row r="158" spans="2:28" ht="15.75" customHeight="1">
      <c r="B158" s="5"/>
      <c r="C158" s="5"/>
      <c r="D158" s="10"/>
      <c r="E158" s="11"/>
      <c r="F158" s="1"/>
      <c r="P158" s="1"/>
      <c r="R158" s="9"/>
      <c r="S158" s="9"/>
      <c r="T158" s="9"/>
      <c r="U158" s="9"/>
      <c r="W158" s="9"/>
      <c r="Y158" s="9"/>
      <c r="Z158" s="9"/>
      <c r="AA158" s="9"/>
      <c r="AB158" s="9"/>
    </row>
    <row r="159" spans="2:28" ht="15.75" customHeight="1">
      <c r="B159" s="5"/>
      <c r="C159" s="5"/>
      <c r="D159" s="10"/>
      <c r="E159" s="11"/>
      <c r="F159" s="1"/>
      <c r="P159" s="1"/>
      <c r="R159" s="9"/>
      <c r="S159" s="9"/>
      <c r="T159" s="9"/>
      <c r="U159" s="9"/>
      <c r="W159" s="9"/>
      <c r="Y159" s="9"/>
      <c r="Z159" s="9"/>
      <c r="AA159" s="9"/>
      <c r="AB159" s="9"/>
    </row>
    <row r="160" spans="2:28" ht="15.75" customHeight="1">
      <c r="B160" s="5"/>
      <c r="C160" s="5"/>
      <c r="D160" s="10"/>
      <c r="E160" s="11"/>
      <c r="F160" s="1"/>
      <c r="P160" s="1"/>
      <c r="R160" s="9"/>
      <c r="S160" s="9"/>
      <c r="T160" s="9"/>
      <c r="U160" s="9"/>
      <c r="W160" s="9"/>
      <c r="Y160" s="9"/>
      <c r="Z160" s="9"/>
      <c r="AA160" s="9"/>
      <c r="AB160" s="9"/>
    </row>
    <row r="161" spans="2:28" ht="15.75" customHeight="1">
      <c r="B161" s="5"/>
      <c r="C161" s="5"/>
      <c r="D161" s="10"/>
      <c r="E161" s="11"/>
      <c r="F161" s="1"/>
      <c r="P161" s="1"/>
      <c r="R161" s="9"/>
      <c r="S161" s="9"/>
      <c r="T161" s="9"/>
      <c r="U161" s="9"/>
      <c r="W161" s="9"/>
      <c r="Y161" s="9"/>
      <c r="Z161" s="9"/>
      <c r="AA161" s="9"/>
      <c r="AB161" s="9"/>
    </row>
    <row r="162" spans="2:28" ht="15.75" customHeight="1">
      <c r="B162" s="5"/>
      <c r="C162" s="5"/>
      <c r="D162" s="10"/>
      <c r="E162" s="11"/>
      <c r="F162" s="1"/>
      <c r="P162" s="1"/>
      <c r="R162" s="9"/>
      <c r="S162" s="9"/>
      <c r="T162" s="9"/>
      <c r="U162" s="9"/>
      <c r="W162" s="9"/>
      <c r="Y162" s="9"/>
      <c r="Z162" s="9"/>
      <c r="AA162" s="9"/>
      <c r="AB162" s="9"/>
    </row>
    <row r="163" spans="2:28" ht="15.75" customHeight="1">
      <c r="B163" s="5"/>
      <c r="C163" s="5"/>
      <c r="D163" s="10"/>
      <c r="E163" s="11"/>
      <c r="F163" s="1"/>
      <c r="P163" s="1"/>
      <c r="R163" s="9"/>
      <c r="S163" s="9"/>
      <c r="T163" s="9"/>
      <c r="U163" s="9"/>
      <c r="W163" s="9"/>
      <c r="Y163" s="9"/>
      <c r="Z163" s="9"/>
      <c r="AA163" s="9"/>
      <c r="AB163" s="9"/>
    </row>
    <row r="164" spans="2:28" ht="15.75" customHeight="1">
      <c r="B164" s="5"/>
      <c r="C164" s="5"/>
      <c r="D164" s="10"/>
      <c r="E164" s="11"/>
      <c r="F164" s="1"/>
      <c r="P164" s="1"/>
      <c r="R164" s="9"/>
      <c r="S164" s="9"/>
      <c r="T164" s="9"/>
      <c r="U164" s="9"/>
      <c r="W164" s="9"/>
      <c r="Y164" s="9"/>
      <c r="Z164" s="9"/>
      <c r="AA164" s="9"/>
      <c r="AB164" s="9"/>
    </row>
    <row r="165" spans="2:28" ht="15.75" customHeight="1">
      <c r="B165" s="5"/>
      <c r="C165" s="5"/>
      <c r="D165" s="10"/>
      <c r="E165" s="11"/>
      <c r="F165" s="1"/>
      <c r="P165" s="1"/>
      <c r="R165" s="9"/>
      <c r="S165" s="9"/>
      <c r="T165" s="9"/>
      <c r="U165" s="9"/>
      <c r="W165" s="9"/>
      <c r="Y165" s="9"/>
      <c r="Z165" s="9"/>
      <c r="AA165" s="9"/>
      <c r="AB165" s="9"/>
    </row>
    <row r="166" spans="2:28" ht="15.75" customHeight="1">
      <c r="B166" s="5"/>
      <c r="C166" s="5"/>
      <c r="D166" s="10"/>
      <c r="E166" s="11"/>
      <c r="F166" s="1"/>
      <c r="P166" s="1"/>
      <c r="R166" s="9"/>
      <c r="S166" s="9"/>
      <c r="T166" s="9"/>
      <c r="U166" s="9"/>
      <c r="W166" s="9"/>
      <c r="Y166" s="9"/>
      <c r="Z166" s="9"/>
      <c r="AA166" s="9"/>
      <c r="AB166" s="9"/>
    </row>
    <row r="167" spans="2:28" ht="15.75" customHeight="1">
      <c r="B167" s="5"/>
      <c r="C167" s="5"/>
      <c r="D167" s="10"/>
      <c r="E167" s="11"/>
      <c r="F167" s="1"/>
      <c r="P167" s="1"/>
      <c r="R167" s="9"/>
      <c r="S167" s="9"/>
      <c r="T167" s="9"/>
      <c r="U167" s="9"/>
      <c r="W167" s="9"/>
      <c r="Y167" s="9"/>
      <c r="Z167" s="9"/>
      <c r="AA167" s="9"/>
      <c r="AB167" s="9"/>
    </row>
    <row r="168" spans="2:28" ht="15.75" customHeight="1">
      <c r="B168" s="5"/>
      <c r="C168" s="5"/>
      <c r="D168" s="10"/>
      <c r="E168" s="11"/>
      <c r="F168" s="1"/>
      <c r="P168" s="1"/>
      <c r="R168" s="9"/>
      <c r="S168" s="9"/>
      <c r="T168" s="9"/>
      <c r="U168" s="9"/>
      <c r="W168" s="9"/>
      <c r="Y168" s="9"/>
      <c r="Z168" s="9"/>
      <c r="AA168" s="9"/>
      <c r="AB168" s="9"/>
    </row>
    <row r="169" spans="2:28" ht="15.75" customHeight="1">
      <c r="B169" s="5"/>
      <c r="C169" s="5"/>
      <c r="D169" s="10"/>
      <c r="E169" s="11"/>
      <c r="F169" s="1"/>
      <c r="P169" s="1"/>
      <c r="R169" s="9"/>
      <c r="S169" s="9"/>
      <c r="T169" s="9"/>
      <c r="U169" s="9"/>
      <c r="W169" s="9"/>
      <c r="Y169" s="9"/>
      <c r="Z169" s="9"/>
      <c r="AA169" s="9"/>
      <c r="AB169" s="9"/>
    </row>
    <row r="170" spans="2:28" ht="15.75" customHeight="1">
      <c r="B170" s="5"/>
      <c r="C170" s="5"/>
      <c r="D170" s="10"/>
      <c r="E170" s="11"/>
      <c r="F170" s="1"/>
      <c r="P170" s="1"/>
      <c r="R170" s="9"/>
      <c r="S170" s="9"/>
      <c r="T170" s="9"/>
      <c r="U170" s="9"/>
      <c r="W170" s="9"/>
      <c r="Y170" s="9"/>
      <c r="Z170" s="9"/>
      <c r="AA170" s="9"/>
      <c r="AB170" s="9"/>
    </row>
    <row r="171" spans="2:28" ht="15.75" customHeight="1">
      <c r="B171" s="5"/>
      <c r="C171" s="5"/>
      <c r="D171" s="10"/>
      <c r="E171" s="11"/>
      <c r="F171" s="1"/>
      <c r="P171" s="1"/>
      <c r="R171" s="9"/>
      <c r="S171" s="9"/>
      <c r="T171" s="9"/>
      <c r="U171" s="9"/>
      <c r="W171" s="9"/>
      <c r="Y171" s="9"/>
      <c r="Z171" s="9"/>
      <c r="AA171" s="9"/>
      <c r="AB171" s="9"/>
    </row>
    <row r="172" spans="2:28" ht="15.75" customHeight="1">
      <c r="B172" s="5"/>
      <c r="C172" s="5"/>
      <c r="D172" s="10"/>
      <c r="E172" s="11"/>
      <c r="F172" s="1"/>
      <c r="P172" s="1"/>
      <c r="R172" s="9"/>
      <c r="S172" s="9"/>
      <c r="T172" s="9"/>
      <c r="U172" s="9"/>
      <c r="W172" s="9"/>
      <c r="Y172" s="9"/>
      <c r="Z172" s="9"/>
      <c r="AA172" s="9"/>
      <c r="AB172" s="9"/>
    </row>
    <row r="173" spans="2:28" ht="15.75" customHeight="1">
      <c r="B173" s="5"/>
      <c r="C173" s="5"/>
      <c r="D173" s="10"/>
      <c r="E173" s="11"/>
      <c r="F173" s="1"/>
      <c r="P173" s="1"/>
      <c r="R173" s="9"/>
      <c r="S173" s="9"/>
      <c r="T173" s="9"/>
      <c r="U173" s="9"/>
      <c r="W173" s="9"/>
      <c r="Y173" s="9"/>
      <c r="Z173" s="9"/>
      <c r="AA173" s="9"/>
      <c r="AB173" s="9"/>
    </row>
    <row r="174" spans="2:28" ht="15.75" customHeight="1">
      <c r="B174" s="5"/>
      <c r="C174" s="5"/>
      <c r="D174" s="10"/>
      <c r="E174" s="11"/>
      <c r="F174" s="1"/>
      <c r="P174" s="1"/>
      <c r="R174" s="9"/>
      <c r="S174" s="9"/>
      <c r="T174" s="9"/>
      <c r="U174" s="9"/>
      <c r="W174" s="9"/>
      <c r="Y174" s="9"/>
      <c r="Z174" s="9"/>
      <c r="AA174" s="9"/>
      <c r="AB174" s="9"/>
    </row>
    <row r="175" spans="2:28" ht="15.75" customHeight="1">
      <c r="B175" s="5"/>
      <c r="C175" s="5"/>
      <c r="D175" s="10"/>
      <c r="E175" s="11"/>
      <c r="F175" s="1"/>
      <c r="P175" s="1"/>
      <c r="R175" s="9"/>
      <c r="S175" s="9"/>
      <c r="T175" s="9"/>
      <c r="U175" s="9"/>
      <c r="W175" s="9"/>
      <c r="Y175" s="9"/>
      <c r="Z175" s="9"/>
      <c r="AA175" s="9"/>
      <c r="AB175" s="9"/>
    </row>
    <row r="176" spans="2:28" ht="15.75" customHeight="1">
      <c r="B176" s="5"/>
      <c r="C176" s="5"/>
      <c r="D176" s="10"/>
      <c r="E176" s="11"/>
      <c r="F176" s="1"/>
      <c r="P176" s="1"/>
      <c r="R176" s="9"/>
      <c r="S176" s="9"/>
      <c r="T176" s="9"/>
      <c r="U176" s="9"/>
      <c r="W176" s="9"/>
      <c r="Y176" s="9"/>
      <c r="Z176" s="9"/>
      <c r="AA176" s="9"/>
      <c r="AB176" s="9"/>
    </row>
    <row r="177" spans="2:28" ht="15.75" customHeight="1">
      <c r="B177" s="5"/>
      <c r="C177" s="5"/>
      <c r="D177" s="10"/>
      <c r="E177" s="11"/>
      <c r="F177" s="1"/>
      <c r="P177" s="1"/>
      <c r="R177" s="9"/>
      <c r="S177" s="9"/>
      <c r="T177" s="9"/>
      <c r="U177" s="9"/>
      <c r="W177" s="9"/>
      <c r="Y177" s="9"/>
      <c r="Z177" s="9"/>
      <c r="AA177" s="9"/>
      <c r="AB177" s="9"/>
    </row>
    <row r="178" spans="2:28" ht="15.75" customHeight="1">
      <c r="B178" s="5"/>
      <c r="C178" s="5"/>
      <c r="D178" s="10"/>
      <c r="E178" s="11"/>
      <c r="F178" s="1"/>
      <c r="P178" s="1"/>
      <c r="R178" s="9"/>
      <c r="S178" s="9"/>
      <c r="T178" s="9"/>
      <c r="U178" s="9"/>
      <c r="W178" s="9"/>
      <c r="Y178" s="9"/>
      <c r="Z178" s="9"/>
      <c r="AA178" s="9"/>
      <c r="AB178" s="9"/>
    </row>
    <row r="179" spans="2:28" ht="15.75" customHeight="1">
      <c r="B179" s="5"/>
      <c r="C179" s="5"/>
      <c r="D179" s="10"/>
      <c r="E179" s="11"/>
      <c r="F179" s="1"/>
      <c r="P179" s="1"/>
      <c r="R179" s="9"/>
      <c r="S179" s="9"/>
      <c r="T179" s="9"/>
      <c r="U179" s="9"/>
      <c r="W179" s="9"/>
      <c r="Y179" s="9"/>
      <c r="Z179" s="9"/>
      <c r="AA179" s="9"/>
      <c r="AB179" s="9"/>
    </row>
    <row r="180" spans="2:28" ht="15.75" customHeight="1">
      <c r="B180" s="5"/>
      <c r="C180" s="5"/>
      <c r="D180" s="10"/>
      <c r="E180" s="11"/>
      <c r="F180" s="1"/>
      <c r="P180" s="1"/>
      <c r="R180" s="9"/>
      <c r="S180" s="9"/>
      <c r="T180" s="9"/>
      <c r="U180" s="9"/>
      <c r="W180" s="9"/>
      <c r="Y180" s="9"/>
      <c r="Z180" s="9"/>
      <c r="AA180" s="9"/>
      <c r="AB180" s="9"/>
    </row>
    <row r="181" spans="2:28" ht="15.75" customHeight="1">
      <c r="B181" s="5"/>
      <c r="C181" s="5"/>
      <c r="D181" s="10"/>
      <c r="E181" s="11"/>
      <c r="F181" s="1"/>
      <c r="P181" s="1"/>
      <c r="R181" s="9"/>
      <c r="S181" s="9"/>
      <c r="T181" s="9"/>
      <c r="U181" s="9"/>
      <c r="W181" s="9"/>
      <c r="Y181" s="9"/>
      <c r="Z181" s="9"/>
      <c r="AA181" s="9"/>
      <c r="AB181" s="9"/>
    </row>
    <row r="182" spans="2:28" ht="15.75" customHeight="1">
      <c r="B182" s="5"/>
      <c r="C182" s="5"/>
      <c r="D182" s="10"/>
      <c r="E182" s="11"/>
      <c r="F182" s="1"/>
      <c r="P182" s="1"/>
      <c r="R182" s="9"/>
      <c r="S182" s="9"/>
      <c r="T182" s="9"/>
      <c r="U182" s="9"/>
      <c r="W182" s="9"/>
      <c r="Y182" s="9"/>
      <c r="Z182" s="9"/>
      <c r="AA182" s="9"/>
      <c r="AB182" s="9"/>
    </row>
    <row r="183" spans="2:28" ht="15.75" customHeight="1">
      <c r="B183" s="5"/>
      <c r="C183" s="5"/>
      <c r="D183" s="10"/>
      <c r="E183" s="11"/>
      <c r="F183" s="1"/>
      <c r="P183" s="1"/>
      <c r="R183" s="9"/>
      <c r="S183" s="9"/>
      <c r="T183" s="9"/>
      <c r="U183" s="9"/>
      <c r="W183" s="9"/>
      <c r="Y183" s="9"/>
      <c r="Z183" s="9"/>
      <c r="AA183" s="9"/>
      <c r="AB183" s="9"/>
    </row>
    <row r="184" spans="2:28" ht="15.75" customHeight="1">
      <c r="B184" s="5"/>
      <c r="C184" s="5"/>
      <c r="D184" s="10"/>
      <c r="E184" s="11"/>
      <c r="F184" s="1"/>
      <c r="P184" s="1"/>
      <c r="R184" s="9"/>
      <c r="S184" s="9"/>
      <c r="T184" s="9"/>
      <c r="U184" s="9"/>
      <c r="W184" s="9"/>
      <c r="Y184" s="9"/>
      <c r="Z184" s="9"/>
      <c r="AA184" s="9"/>
      <c r="AB184" s="9"/>
    </row>
    <row r="185" spans="2:28" ht="15.75" customHeight="1">
      <c r="B185" s="5"/>
      <c r="C185" s="5"/>
      <c r="D185" s="10"/>
      <c r="E185" s="11"/>
      <c r="F185" s="1"/>
      <c r="P185" s="1"/>
      <c r="R185" s="9"/>
      <c r="S185" s="9"/>
      <c r="T185" s="9"/>
      <c r="U185" s="9"/>
      <c r="W185" s="9"/>
      <c r="Y185" s="9"/>
      <c r="Z185" s="9"/>
      <c r="AA185" s="9"/>
      <c r="AB185" s="9"/>
    </row>
    <row r="186" spans="2:28" ht="15.75" customHeight="1">
      <c r="B186" s="5"/>
      <c r="C186" s="5"/>
      <c r="D186" s="10"/>
      <c r="E186" s="11"/>
      <c r="F186" s="1"/>
      <c r="P186" s="1"/>
      <c r="R186" s="9"/>
      <c r="S186" s="9"/>
      <c r="T186" s="9"/>
      <c r="U186" s="9"/>
      <c r="W186" s="9"/>
      <c r="Y186" s="9"/>
      <c r="Z186" s="9"/>
      <c r="AA186" s="9"/>
      <c r="AB186" s="9"/>
    </row>
    <row r="187" spans="2:28" ht="15.75" customHeight="1">
      <c r="B187" s="5"/>
      <c r="C187" s="5"/>
      <c r="D187" s="10"/>
      <c r="E187" s="11"/>
      <c r="F187" s="1"/>
      <c r="P187" s="1"/>
      <c r="R187" s="9"/>
      <c r="S187" s="9"/>
      <c r="T187" s="9"/>
      <c r="U187" s="9"/>
      <c r="W187" s="9"/>
      <c r="Y187" s="9"/>
      <c r="Z187" s="9"/>
      <c r="AA187" s="9"/>
      <c r="AB187" s="9"/>
    </row>
    <row r="188" spans="2:28" ht="15.75" customHeight="1">
      <c r="B188" s="5"/>
      <c r="C188" s="5"/>
      <c r="D188" s="10"/>
      <c r="E188" s="11"/>
      <c r="F188" s="1"/>
      <c r="P188" s="1"/>
      <c r="R188" s="9"/>
      <c r="S188" s="9"/>
      <c r="T188" s="9"/>
      <c r="U188" s="9"/>
      <c r="W188" s="9"/>
      <c r="Y188" s="9"/>
      <c r="Z188" s="9"/>
      <c r="AA188" s="9"/>
      <c r="AB188" s="9"/>
    </row>
    <row r="189" spans="2:28" ht="15.75" customHeight="1">
      <c r="B189" s="5"/>
      <c r="C189" s="5"/>
      <c r="D189" s="10"/>
      <c r="E189" s="11"/>
      <c r="F189" s="1"/>
      <c r="P189" s="1"/>
      <c r="R189" s="9"/>
      <c r="S189" s="9"/>
      <c r="T189" s="9"/>
      <c r="U189" s="9"/>
      <c r="W189" s="9"/>
      <c r="Y189" s="9"/>
      <c r="Z189" s="9"/>
      <c r="AA189" s="9"/>
      <c r="AB189" s="9"/>
    </row>
    <row r="190" spans="2:28" ht="15.75" customHeight="1">
      <c r="B190" s="5"/>
      <c r="C190" s="5"/>
      <c r="D190" s="10"/>
      <c r="E190" s="11"/>
      <c r="F190" s="1"/>
      <c r="P190" s="1"/>
      <c r="R190" s="9"/>
      <c r="S190" s="9"/>
      <c r="T190" s="9"/>
      <c r="U190" s="9"/>
      <c r="W190" s="9"/>
      <c r="Y190" s="9"/>
      <c r="Z190" s="9"/>
      <c r="AA190" s="9"/>
      <c r="AB190" s="9"/>
    </row>
    <row r="191" spans="2:28" ht="15.75" customHeight="1">
      <c r="B191" s="5"/>
      <c r="C191" s="5"/>
      <c r="D191" s="10"/>
      <c r="E191" s="11"/>
      <c r="F191" s="1"/>
      <c r="P191" s="1"/>
      <c r="R191" s="9"/>
      <c r="S191" s="9"/>
      <c r="T191" s="9"/>
      <c r="U191" s="9"/>
      <c r="W191" s="9"/>
      <c r="Y191" s="9"/>
      <c r="Z191" s="9"/>
      <c r="AA191" s="9"/>
      <c r="AB191" s="9"/>
    </row>
    <row r="192" spans="2:28" ht="15.75" customHeight="1">
      <c r="B192" s="5"/>
      <c r="C192" s="5"/>
      <c r="D192" s="10"/>
      <c r="E192" s="11"/>
      <c r="F192" s="1"/>
      <c r="P192" s="1"/>
      <c r="R192" s="9"/>
      <c r="S192" s="9"/>
      <c r="T192" s="9"/>
      <c r="U192" s="9"/>
      <c r="W192" s="9"/>
      <c r="Y192" s="9"/>
      <c r="Z192" s="9"/>
      <c r="AA192" s="9"/>
      <c r="AB192" s="9"/>
    </row>
    <row r="193" spans="2:28" ht="15.75" customHeight="1">
      <c r="B193" s="5"/>
      <c r="C193" s="5"/>
      <c r="D193" s="10"/>
      <c r="E193" s="11"/>
      <c r="F193" s="1"/>
      <c r="P193" s="1"/>
      <c r="R193" s="9"/>
      <c r="S193" s="9"/>
      <c r="T193" s="9"/>
      <c r="U193" s="9"/>
      <c r="W193" s="9"/>
      <c r="Y193" s="9"/>
      <c r="Z193" s="9"/>
      <c r="AA193" s="9"/>
      <c r="AB193" s="9"/>
    </row>
    <row r="194" spans="2:28" ht="15.75" customHeight="1">
      <c r="B194" s="5"/>
      <c r="C194" s="5"/>
      <c r="D194" s="10"/>
      <c r="E194" s="11"/>
      <c r="F194" s="1"/>
      <c r="P194" s="1"/>
      <c r="R194" s="9"/>
      <c r="S194" s="9"/>
      <c r="T194" s="9"/>
      <c r="U194" s="9"/>
      <c r="W194" s="9"/>
      <c r="Y194" s="9"/>
      <c r="Z194" s="9"/>
      <c r="AA194" s="9"/>
      <c r="AB194" s="9"/>
    </row>
    <row r="195" spans="2:28" ht="15.75" customHeight="1">
      <c r="B195" s="5"/>
      <c r="C195" s="5"/>
      <c r="D195" s="10"/>
      <c r="E195" s="11"/>
      <c r="F195" s="1"/>
      <c r="P195" s="1"/>
      <c r="R195" s="9"/>
      <c r="S195" s="9"/>
      <c r="T195" s="9"/>
      <c r="U195" s="9"/>
      <c r="W195" s="9"/>
      <c r="Y195" s="9"/>
      <c r="Z195" s="9"/>
      <c r="AA195" s="9"/>
      <c r="AB195" s="9"/>
    </row>
    <row r="196" spans="2:28" ht="15.75" customHeight="1">
      <c r="B196" s="5"/>
      <c r="C196" s="5"/>
      <c r="D196" s="10"/>
      <c r="E196" s="11"/>
      <c r="F196" s="1"/>
      <c r="P196" s="1"/>
      <c r="R196" s="9"/>
      <c r="S196" s="9"/>
      <c r="T196" s="9"/>
      <c r="U196" s="9"/>
      <c r="W196" s="9"/>
      <c r="Y196" s="9"/>
      <c r="Z196" s="9"/>
      <c r="AA196" s="9"/>
      <c r="AB196" s="9"/>
    </row>
    <row r="197" spans="2:28" ht="15.75" customHeight="1">
      <c r="B197" s="5"/>
      <c r="C197" s="5"/>
      <c r="D197" s="10"/>
      <c r="E197" s="11"/>
      <c r="F197" s="1"/>
      <c r="P197" s="1"/>
      <c r="R197" s="9"/>
      <c r="S197" s="9"/>
      <c r="T197" s="9"/>
      <c r="U197" s="9"/>
      <c r="W197" s="9"/>
      <c r="Y197" s="9"/>
      <c r="Z197" s="9"/>
      <c r="AA197" s="9"/>
      <c r="AB197" s="9"/>
    </row>
    <row r="198" spans="2:28" ht="15.75" customHeight="1">
      <c r="B198" s="5"/>
      <c r="C198" s="5"/>
      <c r="D198" s="10"/>
      <c r="E198" s="11"/>
      <c r="F198" s="1"/>
      <c r="P198" s="1"/>
      <c r="R198" s="9"/>
      <c r="S198" s="9"/>
      <c r="T198" s="9"/>
      <c r="U198" s="9"/>
      <c r="W198" s="9"/>
      <c r="Y198" s="9"/>
      <c r="Z198" s="9"/>
      <c r="AA198" s="9"/>
      <c r="AB198" s="9"/>
    </row>
    <row r="199" spans="2:28" ht="15.75" customHeight="1">
      <c r="B199" s="5"/>
      <c r="C199" s="5"/>
      <c r="D199" s="10"/>
      <c r="E199" s="11"/>
      <c r="F199" s="1"/>
      <c r="P199" s="1"/>
      <c r="R199" s="9"/>
      <c r="S199" s="9"/>
      <c r="T199" s="9"/>
      <c r="U199" s="9"/>
      <c r="W199" s="9"/>
      <c r="Y199" s="9"/>
      <c r="Z199" s="9"/>
      <c r="AA199" s="9"/>
      <c r="AB199" s="9"/>
    </row>
    <row r="200" spans="2:28" ht="15.75" customHeight="1">
      <c r="B200" s="5"/>
      <c r="C200" s="5"/>
      <c r="D200" s="10"/>
      <c r="E200" s="11"/>
      <c r="F200" s="1"/>
      <c r="P200" s="1"/>
      <c r="R200" s="9"/>
      <c r="S200" s="9"/>
      <c r="T200" s="9"/>
      <c r="U200" s="9"/>
      <c r="W200" s="9"/>
      <c r="Y200" s="9"/>
      <c r="Z200" s="9"/>
      <c r="AA200" s="9"/>
      <c r="AB200" s="9"/>
    </row>
    <row r="201" spans="2:28" ht="15.75" customHeight="1">
      <c r="B201" s="5"/>
      <c r="C201" s="5"/>
      <c r="D201" s="10"/>
      <c r="E201" s="11"/>
      <c r="F201" s="1"/>
      <c r="P201" s="1"/>
      <c r="R201" s="9"/>
      <c r="S201" s="9"/>
      <c r="T201" s="9"/>
      <c r="U201" s="9"/>
      <c r="W201" s="9"/>
      <c r="Y201" s="9"/>
      <c r="Z201" s="9"/>
      <c r="AA201" s="9"/>
      <c r="AB201" s="9"/>
    </row>
    <row r="202" spans="2:28" ht="15.75" customHeight="1">
      <c r="B202" s="5"/>
      <c r="C202" s="5"/>
      <c r="D202" s="10"/>
      <c r="E202" s="11"/>
      <c r="F202" s="1"/>
      <c r="P202" s="1"/>
      <c r="R202" s="9"/>
      <c r="S202" s="9"/>
      <c r="T202" s="9"/>
      <c r="U202" s="9"/>
      <c r="W202" s="9"/>
      <c r="Y202" s="9"/>
      <c r="Z202" s="9"/>
      <c r="AA202" s="9"/>
      <c r="AB202" s="9"/>
    </row>
    <row r="203" spans="2:28" ht="15.75" customHeight="1">
      <c r="B203" s="5"/>
      <c r="C203" s="5"/>
      <c r="D203" s="10"/>
      <c r="E203" s="11"/>
      <c r="F203" s="1"/>
      <c r="P203" s="1"/>
      <c r="R203" s="9"/>
      <c r="S203" s="9"/>
      <c r="T203" s="9"/>
      <c r="U203" s="9"/>
      <c r="W203" s="9"/>
      <c r="Y203" s="9"/>
      <c r="Z203" s="9"/>
      <c r="AA203" s="9"/>
      <c r="AB203" s="9"/>
    </row>
    <row r="204" spans="2:28" ht="15.75" customHeight="1">
      <c r="B204" s="5"/>
      <c r="C204" s="5"/>
      <c r="D204" s="10"/>
      <c r="E204" s="11"/>
      <c r="F204" s="1"/>
      <c r="P204" s="1"/>
      <c r="R204" s="9"/>
      <c r="S204" s="9"/>
      <c r="T204" s="9"/>
      <c r="U204" s="9"/>
      <c r="W204" s="9"/>
      <c r="Y204" s="9"/>
      <c r="Z204" s="9"/>
      <c r="AA204" s="9"/>
      <c r="AB204" s="9"/>
    </row>
    <row r="205" spans="2:28" ht="15.75" customHeight="1">
      <c r="B205" s="5"/>
      <c r="C205" s="5"/>
      <c r="D205" s="10"/>
      <c r="E205" s="11"/>
      <c r="F205" s="1"/>
      <c r="P205" s="1"/>
      <c r="R205" s="9"/>
      <c r="S205" s="9"/>
      <c r="T205" s="9"/>
      <c r="U205" s="9"/>
      <c r="W205" s="9"/>
      <c r="Y205" s="9"/>
      <c r="Z205" s="9"/>
      <c r="AA205" s="9"/>
      <c r="AB205" s="9"/>
    </row>
    <row r="206" spans="2:28" ht="15.75" customHeight="1">
      <c r="B206" s="5"/>
      <c r="C206" s="5"/>
      <c r="D206" s="10"/>
      <c r="E206" s="11"/>
      <c r="F206" s="1"/>
      <c r="P206" s="1"/>
      <c r="R206" s="9"/>
      <c r="S206" s="9"/>
      <c r="T206" s="9"/>
      <c r="U206" s="9"/>
      <c r="W206" s="9"/>
      <c r="Y206" s="9"/>
      <c r="Z206" s="9"/>
      <c r="AA206" s="9"/>
      <c r="AB206" s="9"/>
    </row>
    <row r="207" spans="2:28" ht="15.75" customHeight="1">
      <c r="B207" s="5"/>
      <c r="C207" s="5"/>
      <c r="D207" s="10"/>
      <c r="E207" s="11"/>
      <c r="F207" s="1"/>
      <c r="P207" s="1"/>
      <c r="R207" s="9"/>
      <c r="S207" s="9"/>
      <c r="T207" s="9"/>
      <c r="U207" s="9"/>
      <c r="W207" s="9"/>
      <c r="Y207" s="9"/>
      <c r="Z207" s="9"/>
      <c r="AA207" s="9"/>
      <c r="AB207" s="9"/>
    </row>
    <row r="208" spans="2:28" ht="15.75" customHeight="1">
      <c r="B208" s="5"/>
      <c r="C208" s="5"/>
      <c r="D208" s="10"/>
      <c r="E208" s="11"/>
      <c r="F208" s="1"/>
      <c r="P208" s="1"/>
      <c r="R208" s="9"/>
      <c r="S208" s="9"/>
      <c r="T208" s="9"/>
      <c r="U208" s="9"/>
      <c r="W208" s="9"/>
      <c r="Y208" s="9"/>
      <c r="Z208" s="9"/>
      <c r="AA208" s="9"/>
      <c r="AB208" s="9"/>
    </row>
    <row r="209" spans="2:28" ht="15.75" customHeight="1">
      <c r="B209" s="5"/>
      <c r="C209" s="5"/>
      <c r="D209" s="10"/>
      <c r="E209" s="11"/>
      <c r="F209" s="1"/>
      <c r="P209" s="1"/>
      <c r="R209" s="9"/>
      <c r="S209" s="9"/>
      <c r="T209" s="9"/>
      <c r="U209" s="9"/>
      <c r="W209" s="9"/>
      <c r="Y209" s="9"/>
      <c r="Z209" s="9"/>
      <c r="AA209" s="9"/>
      <c r="AB209" s="9"/>
    </row>
    <row r="210" spans="2:28" ht="15.75" customHeight="1">
      <c r="B210" s="5"/>
      <c r="C210" s="5"/>
      <c r="D210" s="10"/>
      <c r="E210" s="11"/>
      <c r="F210" s="1"/>
      <c r="P210" s="1"/>
      <c r="R210" s="9"/>
      <c r="S210" s="9"/>
      <c r="T210" s="9"/>
      <c r="U210" s="9"/>
      <c r="W210" s="9"/>
      <c r="Y210" s="9"/>
      <c r="Z210" s="9"/>
      <c r="AA210" s="9"/>
      <c r="AB210" s="9"/>
    </row>
    <row r="211" spans="2:28" ht="15.75" customHeight="1">
      <c r="B211" s="5"/>
      <c r="C211" s="5"/>
      <c r="D211" s="10"/>
      <c r="E211" s="11"/>
      <c r="F211" s="1"/>
      <c r="P211" s="1"/>
      <c r="R211" s="9"/>
      <c r="S211" s="9"/>
      <c r="T211" s="9"/>
      <c r="U211" s="9"/>
      <c r="W211" s="9"/>
      <c r="Y211" s="9"/>
      <c r="Z211" s="9"/>
      <c r="AA211" s="9"/>
      <c r="AB211" s="9"/>
    </row>
    <row r="212" spans="2:28" ht="15.75" customHeight="1">
      <c r="B212" s="5"/>
      <c r="C212" s="5"/>
      <c r="D212" s="10"/>
      <c r="E212" s="11"/>
      <c r="F212" s="1"/>
      <c r="P212" s="1"/>
      <c r="R212" s="9"/>
      <c r="S212" s="9"/>
      <c r="T212" s="9"/>
      <c r="U212" s="9"/>
      <c r="W212" s="9"/>
      <c r="Y212" s="9"/>
      <c r="Z212" s="9"/>
      <c r="AA212" s="9"/>
      <c r="AB212" s="9"/>
    </row>
    <row r="213" spans="2:28" ht="15.75" customHeight="1">
      <c r="B213" s="5"/>
      <c r="C213" s="5"/>
      <c r="D213" s="10"/>
      <c r="E213" s="11"/>
      <c r="F213" s="1"/>
      <c r="P213" s="1"/>
      <c r="R213" s="9"/>
      <c r="S213" s="9"/>
      <c r="T213" s="9"/>
      <c r="U213" s="9"/>
      <c r="W213" s="9"/>
      <c r="Y213" s="9"/>
      <c r="Z213" s="9"/>
      <c r="AA213" s="9"/>
      <c r="AB213" s="9"/>
    </row>
    <row r="214" spans="2:28" ht="15.75" customHeight="1">
      <c r="B214" s="5"/>
      <c r="C214" s="5"/>
      <c r="D214" s="10"/>
      <c r="E214" s="11"/>
      <c r="F214" s="1"/>
      <c r="P214" s="1"/>
      <c r="R214" s="9"/>
      <c r="S214" s="9"/>
      <c r="T214" s="9"/>
      <c r="U214" s="9"/>
      <c r="W214" s="9"/>
      <c r="Y214" s="9"/>
      <c r="Z214" s="9"/>
      <c r="AA214" s="9"/>
      <c r="AB214" s="9"/>
    </row>
    <row r="215" spans="2:28" ht="15.75" customHeight="1">
      <c r="B215" s="5"/>
      <c r="C215" s="5"/>
      <c r="D215" s="10"/>
      <c r="E215" s="11"/>
      <c r="F215" s="1"/>
      <c r="P215" s="1"/>
      <c r="R215" s="9"/>
      <c r="S215" s="9"/>
      <c r="T215" s="9"/>
      <c r="U215" s="9"/>
      <c r="W215" s="9"/>
      <c r="Y215" s="9"/>
      <c r="Z215" s="9"/>
      <c r="AA215" s="9"/>
      <c r="AB215" s="9"/>
    </row>
    <row r="216" spans="2:28" ht="15.75" customHeight="1">
      <c r="B216" s="5"/>
      <c r="C216" s="5"/>
      <c r="D216" s="10"/>
      <c r="E216" s="11"/>
      <c r="F216" s="1"/>
      <c r="P216" s="1"/>
      <c r="R216" s="9"/>
      <c r="S216" s="9"/>
      <c r="T216" s="9"/>
      <c r="U216" s="9"/>
      <c r="W216" s="9"/>
      <c r="Y216" s="9"/>
      <c r="Z216" s="9"/>
      <c r="AA216" s="9"/>
      <c r="AB216" s="9"/>
    </row>
    <row r="217" spans="2:28" ht="15.75" customHeight="1">
      <c r="B217" s="5"/>
      <c r="C217" s="5"/>
      <c r="D217" s="10"/>
      <c r="E217" s="11"/>
      <c r="F217" s="1"/>
      <c r="P217" s="1"/>
      <c r="R217" s="9"/>
      <c r="S217" s="9"/>
      <c r="T217" s="9"/>
      <c r="U217" s="9"/>
      <c r="W217" s="9"/>
      <c r="Y217" s="9"/>
      <c r="Z217" s="9"/>
      <c r="AA217" s="9"/>
      <c r="AB217" s="9"/>
    </row>
    <row r="218" spans="2:28" ht="15.75" customHeight="1">
      <c r="B218" s="5"/>
      <c r="C218" s="5"/>
      <c r="D218" s="10"/>
      <c r="E218" s="11"/>
      <c r="F218" s="1"/>
      <c r="P218" s="1"/>
      <c r="R218" s="9"/>
      <c r="S218" s="9"/>
      <c r="T218" s="9"/>
      <c r="U218" s="9"/>
      <c r="W218" s="9"/>
      <c r="Y218" s="9"/>
      <c r="Z218" s="9"/>
      <c r="AA218" s="9"/>
      <c r="AB218" s="9"/>
    </row>
    <row r="219" spans="2:28" ht="15.75" customHeight="1">
      <c r="B219" s="5"/>
      <c r="C219" s="5"/>
      <c r="D219" s="10"/>
      <c r="E219" s="11"/>
      <c r="F219" s="1"/>
      <c r="P219" s="1"/>
      <c r="R219" s="9"/>
      <c r="S219" s="9"/>
      <c r="T219" s="9"/>
      <c r="U219" s="9"/>
      <c r="W219" s="9"/>
      <c r="Y219" s="9"/>
      <c r="Z219" s="9"/>
      <c r="AA219" s="9"/>
      <c r="AB219" s="9"/>
    </row>
    <row r="220" spans="2:28" ht="15.75" customHeight="1">
      <c r="B220" s="5"/>
      <c r="C220" s="5"/>
      <c r="D220" s="10"/>
      <c r="E220" s="11"/>
      <c r="F220" s="1"/>
      <c r="P220" s="1"/>
      <c r="R220" s="9"/>
      <c r="S220" s="9"/>
      <c r="T220" s="9"/>
      <c r="U220" s="9"/>
      <c r="W220" s="9"/>
      <c r="Y220" s="9"/>
      <c r="Z220" s="9"/>
      <c r="AA220" s="9"/>
      <c r="AB220" s="9"/>
    </row>
    <row r="221" spans="2:28" ht="15.75" customHeight="1">
      <c r="B221" s="5"/>
      <c r="C221" s="5"/>
      <c r="D221" s="10"/>
      <c r="E221" s="11"/>
      <c r="F221" s="1"/>
      <c r="P221" s="1"/>
      <c r="R221" s="9"/>
      <c r="S221" s="9"/>
      <c r="T221" s="9"/>
      <c r="U221" s="9"/>
      <c r="W221" s="9"/>
      <c r="Y221" s="9"/>
      <c r="Z221" s="9"/>
      <c r="AA221" s="9"/>
      <c r="AB221" s="9"/>
    </row>
    <row r="222" spans="2:28" ht="15.75" customHeight="1">
      <c r="B222" s="5"/>
      <c r="C222" s="5"/>
      <c r="D222" s="10"/>
      <c r="E222" s="11"/>
      <c r="F222" s="1"/>
      <c r="P222" s="1"/>
      <c r="R222" s="9"/>
      <c r="S222" s="9"/>
      <c r="T222" s="9"/>
      <c r="U222" s="9"/>
      <c r="W222" s="9"/>
      <c r="Y222" s="9"/>
      <c r="Z222" s="9"/>
      <c r="AA222" s="9"/>
      <c r="AB222" s="9"/>
    </row>
    <row r="223" spans="2:28" ht="15.75" customHeight="1">
      <c r="B223" s="5"/>
      <c r="C223" s="5"/>
      <c r="D223" s="10"/>
      <c r="E223" s="11"/>
      <c r="F223" s="1"/>
      <c r="P223" s="1"/>
      <c r="R223" s="9"/>
      <c r="S223" s="9"/>
      <c r="T223" s="9"/>
      <c r="U223" s="9"/>
      <c r="W223" s="9"/>
      <c r="Y223" s="9"/>
      <c r="Z223" s="9"/>
      <c r="AA223" s="9"/>
      <c r="AB223" s="9"/>
    </row>
    <row r="224" spans="2:28" ht="15.75" customHeight="1">
      <c r="B224" s="5"/>
      <c r="C224" s="5"/>
      <c r="D224" s="10"/>
      <c r="E224" s="11"/>
      <c r="F224" s="1"/>
      <c r="P224" s="1"/>
      <c r="R224" s="9"/>
      <c r="S224" s="9"/>
      <c r="T224" s="9"/>
      <c r="U224" s="9"/>
      <c r="W224" s="9"/>
      <c r="Y224" s="9"/>
      <c r="Z224" s="9"/>
      <c r="AA224" s="9"/>
      <c r="AB224" s="9"/>
    </row>
    <row r="225" spans="2:28" ht="15.75" customHeight="1">
      <c r="B225" s="5"/>
      <c r="C225" s="5"/>
      <c r="D225" s="10"/>
      <c r="E225" s="11"/>
      <c r="F225" s="1"/>
      <c r="P225" s="1"/>
      <c r="R225" s="9"/>
      <c r="S225" s="9"/>
      <c r="T225" s="9"/>
      <c r="U225" s="9"/>
      <c r="W225" s="9"/>
      <c r="Y225" s="9"/>
      <c r="Z225" s="9"/>
      <c r="AA225" s="9"/>
      <c r="AB225" s="9"/>
    </row>
    <row r="226" spans="2:28" ht="15.75" customHeight="1">
      <c r="B226" s="5"/>
      <c r="C226" s="5"/>
      <c r="D226" s="10"/>
      <c r="E226" s="11"/>
      <c r="F226" s="1"/>
      <c r="P226" s="1"/>
      <c r="R226" s="9"/>
      <c r="S226" s="9"/>
      <c r="T226" s="9"/>
      <c r="U226" s="9"/>
      <c r="W226" s="9"/>
      <c r="Y226" s="9"/>
      <c r="Z226" s="9"/>
      <c r="AA226" s="9"/>
      <c r="AB226" s="9"/>
    </row>
    <row r="227" spans="2:28" ht="15.75" customHeight="1">
      <c r="B227" s="5"/>
      <c r="C227" s="5"/>
      <c r="D227" s="10"/>
      <c r="E227" s="11"/>
      <c r="F227" s="1"/>
      <c r="P227" s="1"/>
      <c r="R227" s="9"/>
      <c r="S227" s="9"/>
      <c r="T227" s="9"/>
      <c r="U227" s="9"/>
      <c r="W227" s="9"/>
      <c r="Y227" s="9"/>
      <c r="Z227" s="9"/>
      <c r="AA227" s="9"/>
      <c r="AB227" s="9"/>
    </row>
    <row r="228" spans="2:28" ht="15.75" customHeight="1">
      <c r="B228" s="5"/>
      <c r="C228" s="5"/>
      <c r="D228" s="10"/>
      <c r="E228" s="11"/>
      <c r="F228" s="1"/>
      <c r="P228" s="1"/>
      <c r="R228" s="9"/>
      <c r="S228" s="9"/>
      <c r="T228" s="9"/>
      <c r="U228" s="9"/>
      <c r="W228" s="9"/>
      <c r="Y228" s="9"/>
      <c r="Z228" s="9"/>
      <c r="AA228" s="9"/>
      <c r="AB228" s="9"/>
    </row>
    <row r="229" spans="2:28" ht="15.75" customHeight="1">
      <c r="B229" s="5"/>
      <c r="C229" s="5"/>
      <c r="D229" s="10"/>
      <c r="E229" s="11"/>
      <c r="F229" s="1"/>
      <c r="P229" s="1"/>
      <c r="R229" s="9"/>
      <c r="S229" s="9"/>
      <c r="T229" s="9"/>
      <c r="U229" s="9"/>
      <c r="W229" s="9"/>
      <c r="Y229" s="9"/>
      <c r="Z229" s="9"/>
      <c r="AA229" s="9"/>
      <c r="AB229" s="9"/>
    </row>
    <row r="230" spans="2:28" ht="15.75" customHeight="1">
      <c r="B230" s="5"/>
      <c r="C230" s="5"/>
      <c r="D230" s="10"/>
      <c r="E230" s="11"/>
      <c r="F230" s="1"/>
      <c r="P230" s="1"/>
      <c r="R230" s="9"/>
      <c r="S230" s="9"/>
      <c r="T230" s="9"/>
      <c r="U230" s="9"/>
      <c r="W230" s="9"/>
      <c r="Y230" s="9"/>
      <c r="Z230" s="9"/>
      <c r="AA230" s="9"/>
      <c r="AB230" s="9"/>
    </row>
    <row r="231" spans="2:28" ht="15.75" customHeight="1">
      <c r="B231" s="5"/>
      <c r="C231" s="5"/>
      <c r="D231" s="10"/>
      <c r="E231" s="11"/>
      <c r="F231" s="1"/>
      <c r="P231" s="1"/>
      <c r="R231" s="9"/>
      <c r="S231" s="9"/>
      <c r="T231" s="9"/>
      <c r="U231" s="9"/>
      <c r="W231" s="9"/>
      <c r="Y231" s="9"/>
      <c r="Z231" s="9"/>
      <c r="AA231" s="9"/>
      <c r="AB231" s="9"/>
    </row>
    <row r="232" spans="2:28" ht="15.75" customHeight="1">
      <c r="B232" s="5"/>
      <c r="C232" s="5"/>
      <c r="D232" s="10"/>
      <c r="E232" s="11"/>
      <c r="F232" s="1"/>
      <c r="P232" s="1"/>
      <c r="R232" s="9"/>
      <c r="S232" s="9"/>
      <c r="T232" s="9"/>
      <c r="U232" s="9"/>
      <c r="W232" s="9"/>
      <c r="Y232" s="9"/>
      <c r="Z232" s="9"/>
      <c r="AA232" s="9"/>
      <c r="AB232" s="9"/>
    </row>
    <row r="233" spans="2:28" ht="15.75" customHeight="1">
      <c r="B233" s="5"/>
      <c r="C233" s="5"/>
      <c r="D233" s="10"/>
      <c r="E233" s="11"/>
      <c r="F233" s="1"/>
      <c r="P233" s="1"/>
      <c r="R233" s="9"/>
      <c r="S233" s="9"/>
      <c r="T233" s="9"/>
      <c r="U233" s="9"/>
      <c r="W233" s="9"/>
      <c r="Y233" s="9"/>
      <c r="Z233" s="9"/>
      <c r="AA233" s="9"/>
      <c r="AB233" s="9"/>
    </row>
    <row r="234" spans="2:28" ht="15.75" customHeight="1">
      <c r="B234" s="5"/>
      <c r="C234" s="5"/>
      <c r="D234" s="10"/>
      <c r="E234" s="11"/>
      <c r="F234" s="1"/>
      <c r="P234" s="1"/>
      <c r="R234" s="9"/>
      <c r="S234" s="9"/>
      <c r="T234" s="9"/>
      <c r="U234" s="9"/>
      <c r="W234" s="9"/>
      <c r="Y234" s="9"/>
      <c r="Z234" s="9"/>
      <c r="AA234" s="9"/>
      <c r="AB234" s="9"/>
    </row>
    <row r="235" spans="2:28" ht="15.75" customHeight="1">
      <c r="B235" s="5"/>
      <c r="C235" s="5"/>
      <c r="D235" s="10"/>
      <c r="E235" s="11"/>
      <c r="F235" s="1"/>
      <c r="P235" s="1"/>
      <c r="R235" s="9"/>
      <c r="S235" s="9"/>
      <c r="T235" s="9"/>
      <c r="U235" s="9"/>
      <c r="W235" s="9"/>
      <c r="Y235" s="9"/>
      <c r="Z235" s="9"/>
      <c r="AA235" s="9"/>
      <c r="AB235" s="9"/>
    </row>
    <row r="236" spans="2:28" ht="15.75" customHeight="1">
      <c r="B236" s="5"/>
      <c r="C236" s="5"/>
      <c r="D236" s="10"/>
      <c r="E236" s="11"/>
      <c r="F236" s="1"/>
      <c r="P236" s="1"/>
      <c r="R236" s="9"/>
      <c r="S236" s="9"/>
      <c r="T236" s="9"/>
      <c r="U236" s="9"/>
      <c r="W236" s="9"/>
      <c r="Y236" s="9"/>
      <c r="Z236" s="9"/>
      <c r="AA236" s="9"/>
      <c r="AB236" s="9"/>
    </row>
    <row r="237" spans="2:28" ht="15.75" customHeight="1">
      <c r="B237" s="5"/>
      <c r="C237" s="5"/>
      <c r="D237" s="10"/>
      <c r="E237" s="11"/>
      <c r="F237" s="1"/>
      <c r="P237" s="1"/>
      <c r="R237" s="9"/>
      <c r="S237" s="9"/>
      <c r="T237" s="9"/>
      <c r="U237" s="9"/>
      <c r="W237" s="9"/>
      <c r="Y237" s="9"/>
      <c r="Z237" s="9"/>
      <c r="AA237" s="9"/>
      <c r="AB237" s="9"/>
    </row>
    <row r="238" spans="2:28" ht="15.75" customHeight="1">
      <c r="B238" s="5"/>
      <c r="C238" s="5"/>
      <c r="D238" s="10"/>
      <c r="E238" s="11"/>
      <c r="F238" s="1"/>
      <c r="P238" s="1"/>
      <c r="R238" s="9"/>
      <c r="S238" s="9"/>
      <c r="T238" s="9"/>
      <c r="U238" s="9"/>
      <c r="W238" s="9"/>
      <c r="Y238" s="9"/>
      <c r="Z238" s="9"/>
      <c r="AA238" s="9"/>
      <c r="AB238" s="9"/>
    </row>
    <row r="239" spans="2:28" ht="15.75" customHeight="1">
      <c r="B239" s="5"/>
      <c r="C239" s="5"/>
      <c r="D239" s="10"/>
      <c r="E239" s="11"/>
      <c r="F239" s="1"/>
      <c r="P239" s="1"/>
      <c r="R239" s="9"/>
      <c r="S239" s="9"/>
      <c r="T239" s="9"/>
      <c r="U239" s="9"/>
      <c r="W239" s="9"/>
      <c r="Y239" s="9"/>
      <c r="Z239" s="9"/>
      <c r="AA239" s="9"/>
      <c r="AB239" s="9"/>
    </row>
    <row r="240" spans="2:28" ht="15.75" customHeight="1">
      <c r="B240" s="5"/>
      <c r="C240" s="5"/>
      <c r="D240" s="10"/>
      <c r="E240" s="11"/>
      <c r="F240" s="1"/>
      <c r="P240" s="1"/>
      <c r="R240" s="9"/>
      <c r="S240" s="9"/>
      <c r="T240" s="9"/>
      <c r="U240" s="9"/>
      <c r="W240" s="9"/>
      <c r="Y240" s="9"/>
      <c r="Z240" s="9"/>
      <c r="AA240" s="9"/>
      <c r="AB240" s="9"/>
    </row>
    <row r="241" spans="2:28" ht="15.75" customHeight="1">
      <c r="B241" s="5"/>
      <c r="C241" s="5"/>
      <c r="D241" s="10"/>
      <c r="E241" s="11"/>
      <c r="F241" s="1"/>
      <c r="P241" s="1"/>
      <c r="R241" s="9"/>
      <c r="S241" s="9"/>
      <c r="T241" s="9"/>
      <c r="U241" s="9"/>
      <c r="W241" s="9"/>
      <c r="Y241" s="9"/>
      <c r="Z241" s="9"/>
      <c r="AA241" s="9"/>
      <c r="AB241" s="9"/>
    </row>
    <row r="242" spans="2:28" ht="15.75" customHeight="1">
      <c r="B242" s="5"/>
      <c r="C242" s="5"/>
      <c r="D242" s="10"/>
      <c r="E242" s="11"/>
      <c r="F242" s="1"/>
      <c r="P242" s="1"/>
      <c r="R242" s="9"/>
      <c r="S242" s="9"/>
      <c r="T242" s="9"/>
      <c r="U242" s="9"/>
      <c r="W242" s="9"/>
      <c r="Y242" s="9"/>
      <c r="Z242" s="9"/>
      <c r="AA242" s="9"/>
      <c r="AB242" s="9"/>
    </row>
    <row r="243" spans="2:28" ht="15.75" customHeight="1">
      <c r="B243" s="5"/>
      <c r="C243" s="5"/>
      <c r="D243" s="10"/>
      <c r="E243" s="11"/>
      <c r="F243" s="1"/>
      <c r="P243" s="1"/>
      <c r="R243" s="9"/>
      <c r="S243" s="9"/>
      <c r="T243" s="9"/>
      <c r="U243" s="9"/>
      <c r="W243" s="9"/>
      <c r="Y243" s="9"/>
      <c r="Z243" s="9"/>
      <c r="AA243" s="9"/>
      <c r="AB243" s="9"/>
    </row>
    <row r="244" spans="2:28" ht="15.75" customHeight="1">
      <c r="B244" s="5"/>
      <c r="C244" s="5"/>
      <c r="D244" s="10"/>
      <c r="E244" s="11"/>
      <c r="F244" s="1"/>
      <c r="P244" s="1"/>
      <c r="R244" s="9"/>
      <c r="S244" s="9"/>
      <c r="T244" s="9"/>
      <c r="U244" s="9"/>
      <c r="W244" s="9"/>
      <c r="Y244" s="9"/>
      <c r="Z244" s="9"/>
      <c r="AA244" s="9"/>
      <c r="AB244" s="9"/>
    </row>
    <row r="245" spans="2:28" ht="15.75" customHeight="1">
      <c r="B245" s="5"/>
      <c r="C245" s="5"/>
      <c r="D245" s="10"/>
      <c r="E245" s="11"/>
      <c r="F245" s="1"/>
      <c r="P245" s="1"/>
      <c r="R245" s="9"/>
      <c r="S245" s="9"/>
      <c r="T245" s="9"/>
      <c r="U245" s="9"/>
      <c r="W245" s="9"/>
      <c r="Y245" s="9"/>
      <c r="Z245" s="9"/>
      <c r="AA245" s="9"/>
      <c r="AB245" s="9"/>
    </row>
    <row r="246" spans="2:28" ht="15.75" customHeight="1">
      <c r="B246" s="5"/>
      <c r="C246" s="5"/>
      <c r="D246" s="10"/>
      <c r="E246" s="11"/>
      <c r="F246" s="1"/>
      <c r="P246" s="1"/>
      <c r="R246" s="9"/>
      <c r="S246" s="9"/>
      <c r="T246" s="9"/>
      <c r="U246" s="9"/>
      <c r="W246" s="9"/>
      <c r="Y246" s="9"/>
      <c r="Z246" s="9"/>
      <c r="AA246" s="9"/>
      <c r="AB246" s="9"/>
    </row>
    <row r="247" spans="2:28" ht="15.75" customHeight="1">
      <c r="B247" s="5"/>
      <c r="C247" s="5"/>
      <c r="D247" s="10"/>
      <c r="E247" s="11"/>
      <c r="F247" s="1"/>
      <c r="P247" s="1"/>
      <c r="R247" s="9"/>
      <c r="S247" s="9"/>
      <c r="T247" s="9"/>
      <c r="U247" s="9"/>
      <c r="W247" s="9"/>
      <c r="Y247" s="9"/>
      <c r="Z247" s="9"/>
      <c r="AA247" s="9"/>
      <c r="AB247" s="9"/>
    </row>
    <row r="248" spans="2:28" ht="15.75" customHeight="1">
      <c r="B248" s="5"/>
      <c r="C248" s="5"/>
      <c r="D248" s="10"/>
      <c r="E248" s="11"/>
      <c r="F248" s="1"/>
      <c r="P248" s="1"/>
      <c r="R248" s="9"/>
      <c r="S248" s="9"/>
      <c r="T248" s="9"/>
      <c r="U248" s="9"/>
      <c r="W248" s="9"/>
      <c r="Y248" s="9"/>
      <c r="Z248" s="9"/>
      <c r="AA248" s="9"/>
      <c r="AB248" s="9"/>
    </row>
    <row r="249" spans="2:28" ht="15.75" customHeight="1">
      <c r="B249" s="5"/>
      <c r="C249" s="5"/>
      <c r="D249" s="10"/>
      <c r="E249" s="11"/>
      <c r="F249" s="1"/>
      <c r="P249" s="1"/>
      <c r="R249" s="9"/>
      <c r="S249" s="9"/>
      <c r="T249" s="9"/>
      <c r="U249" s="9"/>
      <c r="W249" s="9"/>
      <c r="Y249" s="9"/>
      <c r="Z249" s="9"/>
      <c r="AA249" s="9"/>
      <c r="AB249" s="9"/>
    </row>
    <row r="250" spans="2:28" ht="15.75" customHeight="1">
      <c r="B250" s="5"/>
      <c r="C250" s="5"/>
      <c r="D250" s="10"/>
      <c r="E250" s="11"/>
      <c r="F250" s="1"/>
      <c r="P250" s="1"/>
      <c r="R250" s="9"/>
      <c r="S250" s="9"/>
      <c r="T250" s="9"/>
      <c r="U250" s="9"/>
      <c r="W250" s="9"/>
      <c r="Y250" s="9"/>
      <c r="Z250" s="9"/>
      <c r="AA250" s="9"/>
      <c r="AB250" s="9"/>
    </row>
    <row r="251" spans="2:28" ht="15.75" customHeight="1">
      <c r="B251" s="5"/>
      <c r="C251" s="5"/>
      <c r="D251" s="10"/>
      <c r="E251" s="11"/>
      <c r="F251" s="1"/>
      <c r="P251" s="1"/>
      <c r="R251" s="9"/>
      <c r="S251" s="9"/>
      <c r="T251" s="9"/>
      <c r="U251" s="9"/>
      <c r="W251" s="9"/>
      <c r="Y251" s="9"/>
      <c r="Z251" s="9"/>
      <c r="AA251" s="9"/>
      <c r="AB251" s="9"/>
    </row>
    <row r="252" spans="2:28" ht="15.75" customHeight="1">
      <c r="B252" s="5"/>
      <c r="C252" s="5"/>
      <c r="D252" s="10"/>
      <c r="E252" s="11"/>
      <c r="F252" s="1"/>
      <c r="P252" s="1"/>
      <c r="R252" s="9"/>
      <c r="S252" s="9"/>
      <c r="T252" s="9"/>
      <c r="U252" s="9"/>
      <c r="W252" s="9"/>
      <c r="Y252" s="9"/>
      <c r="Z252" s="9"/>
      <c r="AA252" s="9"/>
      <c r="AB252" s="9"/>
    </row>
    <row r="253" spans="2:28" ht="15.75" customHeight="1">
      <c r="B253" s="5"/>
      <c r="C253" s="5"/>
      <c r="D253" s="10"/>
      <c r="E253" s="11"/>
      <c r="F253" s="1"/>
      <c r="P253" s="1"/>
      <c r="R253" s="9"/>
      <c r="S253" s="9"/>
      <c r="T253" s="9"/>
      <c r="U253" s="9"/>
      <c r="W253" s="9"/>
      <c r="Y253" s="9"/>
      <c r="Z253" s="9"/>
      <c r="AA253" s="9"/>
      <c r="AB253" s="9"/>
    </row>
    <row r="254" spans="2:28" ht="15.75" customHeight="1">
      <c r="B254" s="5"/>
      <c r="C254" s="5"/>
      <c r="D254" s="10"/>
      <c r="E254" s="11"/>
      <c r="F254" s="1"/>
      <c r="P254" s="1"/>
      <c r="R254" s="9"/>
      <c r="S254" s="9"/>
      <c r="T254" s="9"/>
      <c r="U254" s="9"/>
      <c r="W254" s="9"/>
      <c r="Y254" s="9"/>
      <c r="Z254" s="9"/>
      <c r="AA254" s="9"/>
      <c r="AB254" s="9"/>
    </row>
    <row r="255" spans="2:28" ht="15.75" customHeight="1">
      <c r="B255" s="5"/>
      <c r="C255" s="5"/>
      <c r="D255" s="10"/>
      <c r="E255" s="11"/>
      <c r="F255" s="1"/>
      <c r="P255" s="1"/>
      <c r="R255" s="9"/>
      <c r="S255" s="9"/>
      <c r="T255" s="9"/>
      <c r="U255" s="9"/>
      <c r="W255" s="9"/>
      <c r="Y255" s="9"/>
      <c r="Z255" s="9"/>
      <c r="AA255" s="9"/>
      <c r="AB255" s="9"/>
    </row>
    <row r="256" spans="2:28" ht="15.75" customHeight="1">
      <c r="B256" s="5"/>
      <c r="C256" s="5"/>
      <c r="D256" s="10"/>
      <c r="E256" s="11"/>
      <c r="F256" s="1"/>
      <c r="P256" s="1"/>
      <c r="R256" s="9"/>
      <c r="S256" s="9"/>
      <c r="T256" s="9"/>
      <c r="U256" s="9"/>
      <c r="W256" s="9"/>
      <c r="Y256" s="9"/>
      <c r="Z256" s="9"/>
      <c r="AA256" s="9"/>
      <c r="AB256" s="9"/>
    </row>
    <row r="257" spans="2:28" ht="15.75" customHeight="1">
      <c r="B257" s="5"/>
      <c r="C257" s="5"/>
      <c r="D257" s="10"/>
      <c r="E257" s="11"/>
      <c r="F257" s="1"/>
      <c r="P257" s="1"/>
      <c r="R257" s="9"/>
      <c r="S257" s="9"/>
      <c r="T257" s="9"/>
      <c r="U257" s="9"/>
      <c r="W257" s="9"/>
      <c r="Y257" s="9"/>
      <c r="Z257" s="9"/>
      <c r="AA257" s="9"/>
      <c r="AB257" s="9"/>
    </row>
    <row r="258" spans="2:28" ht="15.75" customHeight="1">
      <c r="B258" s="5"/>
      <c r="C258" s="5"/>
      <c r="D258" s="10"/>
      <c r="E258" s="11"/>
      <c r="F258" s="1"/>
      <c r="P258" s="1"/>
      <c r="R258" s="9"/>
      <c r="S258" s="9"/>
      <c r="T258" s="9"/>
      <c r="U258" s="9"/>
      <c r="W258" s="9"/>
      <c r="Y258" s="9"/>
      <c r="Z258" s="9"/>
      <c r="AA258" s="9"/>
      <c r="AB258" s="9"/>
    </row>
    <row r="259" spans="2:28" ht="15.75" customHeight="1">
      <c r="B259" s="5"/>
      <c r="C259" s="5"/>
      <c r="D259" s="10"/>
      <c r="E259" s="11"/>
      <c r="F259" s="1"/>
      <c r="P259" s="1"/>
      <c r="R259" s="9"/>
      <c r="S259" s="9"/>
      <c r="T259" s="9"/>
      <c r="U259" s="9"/>
      <c r="W259" s="9"/>
      <c r="Y259" s="9"/>
      <c r="Z259" s="9"/>
      <c r="AA259" s="9"/>
      <c r="AB259" s="9"/>
    </row>
    <row r="260" spans="2:28" ht="15.75" customHeight="1">
      <c r="B260" s="5"/>
      <c r="C260" s="5"/>
      <c r="D260" s="10"/>
      <c r="E260" s="11"/>
      <c r="F260" s="1"/>
      <c r="P260" s="1"/>
      <c r="R260" s="9"/>
      <c r="S260" s="9"/>
      <c r="T260" s="9"/>
      <c r="U260" s="9"/>
      <c r="W260" s="9"/>
      <c r="Y260" s="9"/>
      <c r="Z260" s="9"/>
      <c r="AA260" s="9"/>
      <c r="AB260" s="9"/>
    </row>
    <row r="261" spans="2:28" ht="15.75" customHeight="1">
      <c r="B261" s="5"/>
      <c r="C261" s="5"/>
      <c r="D261" s="10"/>
      <c r="E261" s="11"/>
      <c r="F261" s="1"/>
      <c r="P261" s="1"/>
      <c r="R261" s="9"/>
      <c r="S261" s="9"/>
      <c r="T261" s="9"/>
      <c r="U261" s="9"/>
      <c r="W261" s="9"/>
      <c r="Y261" s="9"/>
      <c r="Z261" s="9"/>
      <c r="AA261" s="9"/>
      <c r="AB261" s="9"/>
    </row>
    <row r="262" spans="2:28" ht="15.75" customHeight="1">
      <c r="B262" s="5"/>
      <c r="C262" s="5"/>
      <c r="D262" s="10"/>
      <c r="E262" s="11"/>
      <c r="F262" s="1"/>
      <c r="P262" s="1"/>
      <c r="R262" s="9"/>
      <c r="S262" s="9"/>
      <c r="T262" s="9"/>
      <c r="U262" s="9"/>
      <c r="W262" s="9"/>
      <c r="Y262" s="9"/>
      <c r="Z262" s="9"/>
      <c r="AA262" s="9"/>
      <c r="AB262" s="9"/>
    </row>
    <row r="263" spans="2:28" ht="15.75" customHeight="1">
      <c r="B263" s="5"/>
      <c r="C263" s="5"/>
      <c r="D263" s="10"/>
      <c r="E263" s="11"/>
      <c r="F263" s="1"/>
      <c r="P263" s="1"/>
      <c r="R263" s="9"/>
      <c r="S263" s="9"/>
      <c r="T263" s="9"/>
      <c r="U263" s="9"/>
      <c r="W263" s="9"/>
      <c r="Y263" s="9"/>
      <c r="Z263" s="9"/>
      <c r="AA263" s="9"/>
      <c r="AB263" s="9"/>
    </row>
    <row r="264" spans="2:28" ht="15.75" customHeight="1">
      <c r="B264" s="5"/>
      <c r="C264" s="5"/>
      <c r="D264" s="10"/>
      <c r="E264" s="11"/>
      <c r="F264" s="1"/>
      <c r="P264" s="1"/>
      <c r="R264" s="9"/>
      <c r="S264" s="9"/>
      <c r="T264" s="9"/>
      <c r="U264" s="9"/>
      <c r="W264" s="9"/>
      <c r="Y264" s="9"/>
      <c r="Z264" s="9"/>
      <c r="AA264" s="9"/>
      <c r="AB264" s="9"/>
    </row>
    <row r="265" spans="2:28" ht="15.75" customHeight="1">
      <c r="B265" s="5"/>
      <c r="C265" s="5"/>
      <c r="D265" s="10"/>
      <c r="E265" s="11"/>
      <c r="F265" s="1"/>
      <c r="P265" s="1"/>
      <c r="R265" s="9"/>
      <c r="S265" s="9"/>
      <c r="T265" s="9"/>
      <c r="U265" s="9"/>
      <c r="W265" s="9"/>
      <c r="Y265" s="9"/>
      <c r="Z265" s="9"/>
      <c r="AA265" s="9"/>
      <c r="AB265" s="9"/>
    </row>
    <row r="266" spans="2:28" ht="15.75" customHeight="1">
      <c r="B266" s="5"/>
      <c r="C266" s="5"/>
      <c r="D266" s="10"/>
      <c r="E266" s="11"/>
      <c r="F266" s="1"/>
      <c r="P266" s="1"/>
      <c r="R266" s="9"/>
      <c r="S266" s="9"/>
      <c r="T266" s="9"/>
      <c r="U266" s="9"/>
      <c r="W266" s="9"/>
      <c r="Y266" s="9"/>
      <c r="Z266" s="9"/>
      <c r="AA266" s="9"/>
      <c r="AB266" s="9"/>
    </row>
    <row r="267" spans="2:28" ht="15.75" customHeight="1">
      <c r="B267" s="5"/>
      <c r="C267" s="5"/>
      <c r="D267" s="10"/>
      <c r="E267" s="11"/>
      <c r="F267" s="1"/>
      <c r="P267" s="1"/>
      <c r="R267" s="9"/>
      <c r="S267" s="9"/>
      <c r="T267" s="9"/>
      <c r="U267" s="9"/>
      <c r="W267" s="9"/>
      <c r="Y267" s="9"/>
      <c r="Z267" s="9"/>
      <c r="AA267" s="9"/>
      <c r="AB267" s="9"/>
    </row>
    <row r="268" spans="2:28" ht="15.75" customHeight="1">
      <c r="B268" s="5"/>
      <c r="C268" s="5"/>
      <c r="D268" s="10"/>
      <c r="E268" s="11"/>
      <c r="F268" s="1"/>
      <c r="P268" s="1"/>
      <c r="R268" s="9"/>
      <c r="S268" s="9"/>
      <c r="T268" s="9"/>
      <c r="U268" s="9"/>
      <c r="W268" s="9"/>
      <c r="Y268" s="9"/>
      <c r="Z268" s="9"/>
      <c r="AA268" s="9"/>
      <c r="AB268" s="9"/>
    </row>
    <row r="269" spans="2:28" ht="15.75" customHeight="1">
      <c r="B269" s="5"/>
      <c r="C269" s="5"/>
      <c r="D269" s="10"/>
      <c r="E269" s="11"/>
      <c r="F269" s="1"/>
      <c r="P269" s="1"/>
      <c r="R269" s="9"/>
      <c r="S269" s="9"/>
      <c r="T269" s="9"/>
      <c r="U269" s="9"/>
      <c r="W269" s="9"/>
      <c r="Y269" s="9"/>
      <c r="Z269" s="9"/>
      <c r="AA269" s="9"/>
      <c r="AB269" s="9"/>
    </row>
    <row r="270" spans="2:28" ht="15.75" customHeight="1">
      <c r="B270" s="5"/>
      <c r="C270" s="5"/>
      <c r="D270" s="10"/>
      <c r="E270" s="11"/>
      <c r="F270" s="1"/>
      <c r="P270" s="1"/>
      <c r="R270" s="9"/>
      <c r="S270" s="9"/>
      <c r="T270" s="9"/>
      <c r="U270" s="9"/>
      <c r="W270" s="9"/>
      <c r="Y270" s="9"/>
      <c r="Z270" s="9"/>
      <c r="AA270" s="9"/>
      <c r="AB270" s="9"/>
    </row>
    <row r="271" spans="2:28" ht="15.75" customHeight="1">
      <c r="B271" s="5"/>
      <c r="C271" s="5"/>
      <c r="D271" s="10"/>
      <c r="E271" s="11"/>
      <c r="F271" s="1"/>
      <c r="P271" s="1"/>
      <c r="R271" s="9"/>
      <c r="S271" s="9"/>
      <c r="T271" s="9"/>
      <c r="U271" s="9"/>
      <c r="W271" s="9"/>
      <c r="Y271" s="9"/>
      <c r="Z271" s="9"/>
      <c r="AA271" s="9"/>
      <c r="AB271" s="9"/>
    </row>
    <row r="272" spans="2:28" ht="15.75" customHeight="1">
      <c r="B272" s="5"/>
      <c r="C272" s="5"/>
      <c r="D272" s="10"/>
      <c r="E272" s="11"/>
      <c r="F272" s="1"/>
      <c r="P272" s="1"/>
      <c r="R272" s="9"/>
      <c r="S272" s="9"/>
      <c r="T272" s="9"/>
      <c r="U272" s="9"/>
      <c r="W272" s="9"/>
      <c r="Y272" s="9"/>
      <c r="Z272" s="9"/>
      <c r="AA272" s="9"/>
      <c r="AB272" s="9"/>
    </row>
    <row r="273" spans="2:28" ht="15.75" customHeight="1">
      <c r="B273" s="5"/>
      <c r="C273" s="5"/>
      <c r="D273" s="10"/>
      <c r="E273" s="11"/>
      <c r="F273" s="1"/>
      <c r="P273" s="1"/>
      <c r="R273" s="9"/>
      <c r="S273" s="9"/>
      <c r="T273" s="9"/>
      <c r="U273" s="9"/>
      <c r="W273" s="9"/>
      <c r="Y273" s="9"/>
      <c r="Z273" s="9"/>
      <c r="AA273" s="9"/>
      <c r="AB273" s="9"/>
    </row>
    <row r="274" spans="2:28" ht="15.75" customHeight="1">
      <c r="B274" s="5"/>
      <c r="C274" s="5"/>
      <c r="D274" s="10"/>
      <c r="E274" s="11"/>
      <c r="F274" s="1"/>
      <c r="P274" s="1"/>
      <c r="R274" s="9"/>
      <c r="S274" s="9"/>
      <c r="T274" s="9"/>
      <c r="U274" s="9"/>
      <c r="W274" s="9"/>
      <c r="Y274" s="9"/>
      <c r="Z274" s="9"/>
      <c r="AA274" s="9"/>
      <c r="AB274" s="9"/>
    </row>
    <row r="275" spans="2:28" ht="15.75" customHeight="1">
      <c r="B275" s="5"/>
      <c r="C275" s="5"/>
      <c r="D275" s="10"/>
      <c r="E275" s="11"/>
      <c r="F275" s="1"/>
      <c r="P275" s="1"/>
      <c r="R275" s="9"/>
      <c r="S275" s="9"/>
      <c r="T275" s="9"/>
      <c r="U275" s="9"/>
      <c r="W275" s="9"/>
      <c r="Y275" s="9"/>
      <c r="Z275" s="9"/>
      <c r="AA275" s="9"/>
      <c r="AB275" s="9"/>
    </row>
    <row r="276" spans="2:28" ht="15.75" customHeight="1">
      <c r="B276" s="5"/>
      <c r="C276" s="5"/>
      <c r="D276" s="10"/>
      <c r="E276" s="11"/>
      <c r="F276" s="1"/>
      <c r="P276" s="1"/>
      <c r="R276" s="9"/>
      <c r="S276" s="9"/>
      <c r="T276" s="9"/>
      <c r="U276" s="9"/>
      <c r="W276" s="9"/>
      <c r="Y276" s="9"/>
      <c r="Z276" s="9"/>
      <c r="AA276" s="9"/>
      <c r="AB276" s="9"/>
    </row>
    <row r="277" spans="2:28" ht="15.75" customHeight="1">
      <c r="B277" s="5"/>
      <c r="C277" s="5"/>
      <c r="D277" s="10"/>
      <c r="E277" s="11"/>
      <c r="F277" s="1"/>
      <c r="P277" s="1"/>
      <c r="R277" s="9"/>
      <c r="S277" s="9"/>
      <c r="T277" s="9"/>
      <c r="U277" s="9"/>
      <c r="W277" s="9"/>
      <c r="Y277" s="9"/>
      <c r="Z277" s="9"/>
      <c r="AA277" s="9"/>
      <c r="AB277" s="9"/>
    </row>
    <row r="278" spans="2:28" ht="15.75" customHeight="1">
      <c r="B278" s="5"/>
      <c r="C278" s="5"/>
      <c r="D278" s="10"/>
      <c r="E278" s="11"/>
      <c r="F278" s="1"/>
      <c r="P278" s="1"/>
      <c r="R278" s="9"/>
      <c r="S278" s="9"/>
      <c r="T278" s="9"/>
      <c r="U278" s="9"/>
      <c r="W278" s="9"/>
      <c r="Y278" s="9"/>
      <c r="Z278" s="9"/>
      <c r="AA278" s="9"/>
      <c r="AB278" s="9"/>
    </row>
    <row r="279" spans="2:28" ht="15.75" customHeight="1">
      <c r="B279" s="5"/>
      <c r="C279" s="5"/>
      <c r="D279" s="10"/>
      <c r="E279" s="11"/>
      <c r="F279" s="1"/>
      <c r="P279" s="1"/>
      <c r="R279" s="9"/>
      <c r="S279" s="9"/>
      <c r="T279" s="9"/>
      <c r="U279" s="9"/>
      <c r="W279" s="9"/>
      <c r="Y279" s="9"/>
      <c r="Z279" s="9"/>
      <c r="AA279" s="9"/>
      <c r="AB279" s="9"/>
    </row>
    <row r="280" spans="2:28" ht="15.75" customHeight="1">
      <c r="B280" s="5"/>
      <c r="C280" s="5"/>
      <c r="D280" s="10"/>
      <c r="E280" s="11"/>
      <c r="F280" s="1"/>
      <c r="P280" s="1"/>
      <c r="R280" s="9"/>
      <c r="S280" s="9"/>
      <c r="T280" s="9"/>
      <c r="U280" s="9"/>
      <c r="W280" s="9"/>
      <c r="Y280" s="9"/>
      <c r="Z280" s="9"/>
      <c r="AA280" s="9"/>
      <c r="AB280" s="9"/>
    </row>
    <row r="281" spans="2:28" ht="15.75" customHeight="1">
      <c r="B281" s="5"/>
      <c r="C281" s="5"/>
      <c r="D281" s="10"/>
      <c r="E281" s="11"/>
      <c r="F281" s="1"/>
      <c r="P281" s="1"/>
      <c r="R281" s="9"/>
      <c r="S281" s="9"/>
      <c r="T281" s="9"/>
      <c r="U281" s="9"/>
      <c r="W281" s="9"/>
      <c r="Y281" s="9"/>
      <c r="Z281" s="9"/>
      <c r="AA281" s="9"/>
      <c r="AB281" s="9"/>
    </row>
    <row r="282" spans="2:28" ht="15.75" customHeight="1">
      <c r="B282" s="5"/>
      <c r="C282" s="5"/>
      <c r="D282" s="10"/>
      <c r="E282" s="11"/>
      <c r="F282" s="1"/>
      <c r="P282" s="1"/>
      <c r="R282" s="9"/>
      <c r="S282" s="9"/>
      <c r="T282" s="9"/>
      <c r="U282" s="9"/>
      <c r="W282" s="9"/>
      <c r="Y282" s="9"/>
      <c r="Z282" s="9"/>
      <c r="AA282" s="9"/>
      <c r="AB282" s="9"/>
    </row>
    <row r="283" spans="2:28" ht="15.75" customHeight="1">
      <c r="B283" s="5"/>
      <c r="C283" s="5"/>
      <c r="D283" s="10"/>
      <c r="E283" s="11"/>
      <c r="F283" s="1"/>
      <c r="P283" s="1"/>
      <c r="R283" s="9"/>
      <c r="S283" s="9"/>
      <c r="T283" s="9"/>
      <c r="U283" s="9"/>
      <c r="W283" s="9"/>
      <c r="Y283" s="9"/>
      <c r="Z283" s="9"/>
      <c r="AA283" s="9"/>
      <c r="AB283" s="9"/>
    </row>
    <row r="284" spans="2:28" ht="15.75" customHeight="1">
      <c r="B284" s="5"/>
      <c r="C284" s="5"/>
      <c r="D284" s="10"/>
      <c r="E284" s="11"/>
      <c r="F284" s="1"/>
      <c r="P284" s="1"/>
      <c r="R284" s="9"/>
      <c r="S284" s="9"/>
      <c r="T284" s="9"/>
      <c r="U284" s="9"/>
      <c r="W284" s="9"/>
      <c r="Y284" s="9"/>
      <c r="Z284" s="9"/>
      <c r="AA284" s="9"/>
      <c r="AB284" s="9"/>
    </row>
    <row r="285" spans="2:28" ht="15.75" customHeight="1">
      <c r="B285" s="5"/>
      <c r="C285" s="5"/>
      <c r="D285" s="10"/>
      <c r="E285" s="11"/>
      <c r="F285" s="1"/>
      <c r="P285" s="1"/>
      <c r="R285" s="9"/>
      <c r="S285" s="9"/>
      <c r="T285" s="9"/>
      <c r="U285" s="9"/>
      <c r="W285" s="9"/>
      <c r="Y285" s="9"/>
      <c r="Z285" s="9"/>
      <c r="AA285" s="9"/>
      <c r="AB285" s="9"/>
    </row>
    <row r="286" spans="2:28" ht="15.75" customHeight="1">
      <c r="B286" s="5"/>
      <c r="C286" s="5"/>
      <c r="D286" s="10"/>
      <c r="E286" s="11"/>
      <c r="F286" s="1"/>
      <c r="P286" s="1"/>
      <c r="R286" s="9"/>
      <c r="S286" s="9"/>
      <c r="T286" s="9"/>
      <c r="U286" s="9"/>
      <c r="W286" s="9"/>
      <c r="Y286" s="9"/>
      <c r="Z286" s="9"/>
      <c r="AA286" s="9"/>
      <c r="AB286" s="9"/>
    </row>
    <row r="287" spans="2:28" ht="15.75" customHeight="1">
      <c r="B287" s="5"/>
      <c r="C287" s="5"/>
      <c r="D287" s="10"/>
      <c r="E287" s="11"/>
      <c r="F287" s="1"/>
      <c r="P287" s="1"/>
      <c r="R287" s="9"/>
      <c r="S287" s="9"/>
      <c r="T287" s="9"/>
      <c r="U287" s="9"/>
      <c r="W287" s="9"/>
      <c r="Y287" s="9"/>
      <c r="Z287" s="9"/>
      <c r="AA287" s="9"/>
      <c r="AB287" s="9"/>
    </row>
    <row r="288" spans="2:28" ht="15.75" customHeight="1">
      <c r="B288" s="5"/>
      <c r="C288" s="5"/>
      <c r="D288" s="10"/>
      <c r="E288" s="11"/>
      <c r="F288" s="1"/>
      <c r="P288" s="1"/>
      <c r="R288" s="9"/>
      <c r="S288" s="9"/>
      <c r="T288" s="9"/>
      <c r="U288" s="9"/>
      <c r="W288" s="9"/>
      <c r="Y288" s="9"/>
      <c r="Z288" s="9"/>
      <c r="AA288" s="9"/>
      <c r="AB288" s="9"/>
    </row>
    <row r="289" spans="2:28" ht="15.75" customHeight="1">
      <c r="B289" s="5"/>
      <c r="C289" s="5"/>
      <c r="D289" s="10"/>
      <c r="E289" s="11"/>
      <c r="F289" s="1"/>
      <c r="P289" s="1"/>
      <c r="R289" s="9"/>
      <c r="S289" s="9"/>
      <c r="T289" s="9"/>
      <c r="U289" s="9"/>
      <c r="W289" s="9"/>
      <c r="Y289" s="9"/>
      <c r="Z289" s="9"/>
      <c r="AA289" s="9"/>
      <c r="AB289" s="9"/>
    </row>
    <row r="290" spans="2:28" ht="15.75" customHeight="1">
      <c r="B290" s="5"/>
      <c r="C290" s="5"/>
      <c r="D290" s="10"/>
      <c r="E290" s="11"/>
      <c r="F290" s="1"/>
      <c r="P290" s="1"/>
      <c r="R290" s="9"/>
      <c r="S290" s="9"/>
      <c r="T290" s="9"/>
      <c r="U290" s="9"/>
      <c r="W290" s="9"/>
      <c r="Y290" s="9"/>
      <c r="Z290" s="9"/>
      <c r="AA290" s="9"/>
      <c r="AB290" s="9"/>
    </row>
    <row r="291" spans="2:28" ht="15.75" customHeight="1">
      <c r="B291" s="5"/>
      <c r="C291" s="5"/>
      <c r="D291" s="10"/>
      <c r="E291" s="11"/>
      <c r="F291" s="1"/>
      <c r="P291" s="1"/>
      <c r="R291" s="9"/>
      <c r="S291" s="9"/>
      <c r="T291" s="9"/>
      <c r="U291" s="9"/>
      <c r="W291" s="9"/>
      <c r="Y291" s="9"/>
      <c r="Z291" s="9"/>
      <c r="AA291" s="9"/>
      <c r="AB291" s="9"/>
    </row>
    <row r="292" spans="2:28" ht="15.75" customHeight="1">
      <c r="B292" s="5"/>
      <c r="C292" s="5"/>
      <c r="D292" s="10"/>
      <c r="E292" s="11"/>
      <c r="F292" s="1"/>
      <c r="P292" s="1"/>
      <c r="R292" s="9"/>
      <c r="S292" s="9"/>
      <c r="T292" s="9"/>
      <c r="U292" s="9"/>
      <c r="W292" s="9"/>
      <c r="Y292" s="9"/>
      <c r="Z292" s="9"/>
      <c r="AA292" s="9"/>
      <c r="AB292" s="9"/>
    </row>
    <row r="293" spans="2:28" ht="15.75" customHeight="1">
      <c r="B293" s="5"/>
      <c r="C293" s="5"/>
      <c r="D293" s="10"/>
      <c r="E293" s="11"/>
      <c r="F293" s="1"/>
      <c r="P293" s="1"/>
      <c r="R293" s="9"/>
      <c r="S293" s="9"/>
      <c r="T293" s="9"/>
      <c r="U293" s="9"/>
      <c r="W293" s="9"/>
      <c r="Y293" s="9"/>
      <c r="Z293" s="9"/>
      <c r="AA293" s="9"/>
      <c r="AB293" s="9"/>
    </row>
    <row r="294" spans="2:28" ht="15.75" customHeight="1">
      <c r="B294" s="5"/>
      <c r="C294" s="5"/>
      <c r="D294" s="10"/>
      <c r="E294" s="11"/>
      <c r="F294" s="1"/>
      <c r="P294" s="1"/>
      <c r="R294" s="9"/>
      <c r="S294" s="9"/>
      <c r="T294" s="9"/>
      <c r="U294" s="9"/>
      <c r="W294" s="9"/>
      <c r="Y294" s="9"/>
      <c r="Z294" s="9"/>
      <c r="AA294" s="9"/>
      <c r="AB294" s="9"/>
    </row>
    <row r="295" spans="2:28" ht="15.75" customHeight="1">
      <c r="B295" s="5"/>
      <c r="C295" s="5"/>
      <c r="D295" s="10"/>
      <c r="E295" s="11"/>
      <c r="F295" s="1"/>
      <c r="P295" s="1"/>
      <c r="R295" s="9"/>
      <c r="S295" s="9"/>
      <c r="T295" s="9"/>
      <c r="U295" s="9"/>
      <c r="W295" s="9"/>
      <c r="Y295" s="9"/>
      <c r="Z295" s="9"/>
      <c r="AA295" s="9"/>
      <c r="AB295" s="9"/>
    </row>
    <row r="296" spans="2:28" ht="15.75" customHeight="1">
      <c r="B296" s="5"/>
      <c r="C296" s="5"/>
      <c r="D296" s="10"/>
      <c r="E296" s="11"/>
      <c r="F296" s="1"/>
      <c r="P296" s="1"/>
      <c r="R296" s="9"/>
      <c r="S296" s="9"/>
      <c r="T296" s="9"/>
      <c r="U296" s="9"/>
      <c r="W296" s="9"/>
      <c r="Y296" s="9"/>
      <c r="Z296" s="9"/>
      <c r="AA296" s="9"/>
      <c r="AB296" s="9"/>
    </row>
    <row r="297" spans="2:28" ht="15.75" customHeight="1">
      <c r="B297" s="5"/>
      <c r="C297" s="5"/>
      <c r="D297" s="10"/>
      <c r="E297" s="11"/>
      <c r="F297" s="1"/>
      <c r="P297" s="1"/>
      <c r="R297" s="9"/>
      <c r="S297" s="9"/>
      <c r="T297" s="9"/>
      <c r="U297" s="9"/>
      <c r="W297" s="9"/>
      <c r="Y297" s="9"/>
      <c r="Z297" s="9"/>
      <c r="AA297" s="9"/>
      <c r="AB297" s="9"/>
    </row>
    <row r="298" spans="2:28" ht="15.75" customHeight="1">
      <c r="B298" s="5"/>
      <c r="C298" s="5"/>
      <c r="D298" s="10"/>
      <c r="E298" s="11"/>
      <c r="F298" s="1"/>
      <c r="P298" s="1"/>
      <c r="R298" s="9"/>
      <c r="S298" s="9"/>
      <c r="T298" s="9"/>
      <c r="U298" s="9"/>
      <c r="W298" s="9"/>
      <c r="Y298" s="9"/>
      <c r="Z298" s="9"/>
      <c r="AA298" s="9"/>
      <c r="AB298" s="9"/>
    </row>
    <row r="299" spans="2:28" ht="15.75" customHeight="1">
      <c r="B299" s="5"/>
      <c r="C299" s="5"/>
      <c r="D299" s="10"/>
      <c r="E299" s="11"/>
      <c r="F299" s="1"/>
      <c r="P299" s="1"/>
      <c r="R299" s="9"/>
      <c r="S299" s="9"/>
      <c r="T299" s="9"/>
      <c r="U299" s="9"/>
      <c r="W299" s="9"/>
      <c r="Y299" s="9"/>
      <c r="Z299" s="9"/>
      <c r="AA299" s="9"/>
      <c r="AB299" s="9"/>
    </row>
    <row r="300" spans="2:28" ht="15.75" customHeight="1">
      <c r="B300" s="5"/>
      <c r="C300" s="5"/>
      <c r="D300" s="10"/>
      <c r="E300" s="11"/>
      <c r="F300" s="1"/>
      <c r="P300" s="1"/>
      <c r="R300" s="9"/>
      <c r="S300" s="9"/>
      <c r="T300" s="9"/>
      <c r="U300" s="9"/>
      <c r="W300" s="9"/>
      <c r="Y300" s="9"/>
      <c r="Z300" s="9"/>
      <c r="AA300" s="9"/>
      <c r="AB300" s="9"/>
    </row>
    <row r="301" spans="2:28" ht="15.75" customHeight="1">
      <c r="B301" s="5"/>
      <c r="C301" s="5"/>
      <c r="D301" s="10"/>
      <c r="E301" s="11"/>
      <c r="F301" s="1"/>
      <c r="P301" s="1"/>
      <c r="R301" s="9"/>
      <c r="S301" s="9"/>
      <c r="T301" s="9"/>
      <c r="U301" s="9"/>
      <c r="W301" s="9"/>
      <c r="Y301" s="9"/>
      <c r="Z301" s="9"/>
      <c r="AA301" s="9"/>
      <c r="AB301" s="9"/>
    </row>
    <row r="302" spans="2:28" ht="15.75" customHeight="1">
      <c r="B302" s="5"/>
      <c r="C302" s="5"/>
      <c r="D302" s="10"/>
      <c r="E302" s="11"/>
      <c r="F302" s="1"/>
      <c r="P302" s="1"/>
      <c r="R302" s="9"/>
      <c r="S302" s="9"/>
      <c r="T302" s="9"/>
      <c r="U302" s="9"/>
      <c r="W302" s="9"/>
      <c r="Y302" s="9"/>
      <c r="Z302" s="9"/>
      <c r="AA302" s="9"/>
      <c r="AB302" s="9"/>
    </row>
    <row r="303" spans="2:28" ht="15.75" customHeight="1">
      <c r="B303" s="5"/>
      <c r="C303" s="5"/>
      <c r="D303" s="10"/>
      <c r="E303" s="11"/>
      <c r="F303" s="1"/>
      <c r="P303" s="1"/>
      <c r="R303" s="9"/>
      <c r="S303" s="9"/>
      <c r="T303" s="9"/>
      <c r="U303" s="9"/>
      <c r="W303" s="9"/>
      <c r="Y303" s="9"/>
      <c r="Z303" s="9"/>
      <c r="AA303" s="9"/>
      <c r="AB303" s="9"/>
    </row>
    <row r="304" spans="2:28" ht="15.75" customHeight="1">
      <c r="B304" s="5"/>
      <c r="C304" s="5"/>
      <c r="D304" s="10"/>
      <c r="E304" s="11"/>
      <c r="F304" s="1"/>
      <c r="P304" s="1"/>
      <c r="R304" s="9"/>
      <c r="S304" s="9"/>
      <c r="T304" s="9"/>
      <c r="U304" s="9"/>
      <c r="W304" s="9"/>
      <c r="Y304" s="9"/>
      <c r="Z304" s="9"/>
      <c r="AA304" s="9"/>
      <c r="AB304" s="9"/>
    </row>
    <row r="305" spans="2:28" ht="15.75" customHeight="1">
      <c r="B305" s="5"/>
      <c r="C305" s="5"/>
      <c r="D305" s="10"/>
      <c r="E305" s="11"/>
      <c r="F305" s="1"/>
      <c r="P305" s="1"/>
      <c r="R305" s="9"/>
      <c r="S305" s="9"/>
      <c r="T305" s="9"/>
      <c r="U305" s="9"/>
      <c r="W305" s="9"/>
      <c r="Y305" s="9"/>
      <c r="Z305" s="9"/>
      <c r="AA305" s="9"/>
      <c r="AB305" s="9"/>
    </row>
    <row r="306" spans="2:28" ht="15.75" customHeight="1">
      <c r="B306" s="5"/>
      <c r="C306" s="5"/>
      <c r="D306" s="10"/>
      <c r="E306" s="11"/>
      <c r="F306" s="1"/>
      <c r="P306" s="1"/>
      <c r="R306" s="9"/>
      <c r="S306" s="9"/>
      <c r="T306" s="9"/>
      <c r="U306" s="9"/>
      <c r="W306" s="9"/>
      <c r="Y306" s="9"/>
      <c r="Z306" s="9"/>
      <c r="AA306" s="9"/>
      <c r="AB306" s="9"/>
    </row>
    <row r="307" spans="2:28" ht="15.75" customHeight="1">
      <c r="B307" s="5"/>
      <c r="C307" s="5"/>
      <c r="D307" s="10"/>
      <c r="E307" s="11"/>
      <c r="F307" s="1"/>
      <c r="P307" s="1"/>
      <c r="R307" s="9"/>
      <c r="S307" s="9"/>
      <c r="T307" s="9"/>
      <c r="U307" s="9"/>
      <c r="W307" s="9"/>
      <c r="Y307" s="9"/>
      <c r="Z307" s="9"/>
      <c r="AA307" s="9"/>
      <c r="AB307" s="9"/>
    </row>
    <row r="308" spans="2:28" ht="15.75" customHeight="1">
      <c r="B308" s="5"/>
      <c r="C308" s="5"/>
      <c r="D308" s="10"/>
      <c r="E308" s="11"/>
      <c r="F308" s="1"/>
      <c r="P308" s="1"/>
      <c r="R308" s="9"/>
      <c r="S308" s="9"/>
      <c r="T308" s="9"/>
      <c r="U308" s="9"/>
      <c r="W308" s="9"/>
      <c r="Y308" s="9"/>
      <c r="Z308" s="9"/>
      <c r="AA308" s="9"/>
      <c r="AB308" s="9"/>
    </row>
    <row r="309" spans="2:28" ht="15.75" customHeight="1">
      <c r="B309" s="5"/>
      <c r="C309" s="5"/>
      <c r="D309" s="10"/>
      <c r="E309" s="11"/>
      <c r="F309" s="1"/>
      <c r="P309" s="1"/>
      <c r="R309" s="9"/>
      <c r="S309" s="9"/>
      <c r="T309" s="9"/>
      <c r="U309" s="9"/>
      <c r="W309" s="9"/>
      <c r="Y309" s="9"/>
      <c r="Z309" s="9"/>
      <c r="AA309" s="9"/>
      <c r="AB309" s="9"/>
    </row>
    <row r="310" spans="2:28" ht="15.75" customHeight="1">
      <c r="B310" s="5"/>
      <c r="C310" s="5"/>
      <c r="D310" s="10"/>
      <c r="E310" s="11"/>
      <c r="F310" s="1"/>
      <c r="P310" s="1"/>
      <c r="R310" s="9"/>
      <c r="S310" s="9"/>
      <c r="T310" s="9"/>
      <c r="U310" s="9"/>
      <c r="W310" s="9"/>
      <c r="Y310" s="9"/>
      <c r="Z310" s="9"/>
      <c r="AA310" s="9"/>
      <c r="AB310" s="9"/>
    </row>
    <row r="311" spans="2:28" ht="15.75" customHeight="1">
      <c r="B311" s="5"/>
      <c r="C311" s="5"/>
      <c r="D311" s="10"/>
      <c r="E311" s="11"/>
      <c r="F311" s="1"/>
      <c r="P311" s="1"/>
      <c r="R311" s="9"/>
      <c r="S311" s="9"/>
      <c r="T311" s="9"/>
      <c r="U311" s="9"/>
      <c r="W311" s="9"/>
      <c r="Y311" s="9"/>
      <c r="Z311" s="9"/>
      <c r="AA311" s="9"/>
      <c r="AB311" s="9"/>
    </row>
    <row r="312" spans="2:28" ht="15.75" customHeight="1">
      <c r="B312" s="5"/>
      <c r="C312" s="5"/>
      <c r="D312" s="10"/>
      <c r="E312" s="11"/>
      <c r="F312" s="1"/>
      <c r="P312" s="1"/>
      <c r="R312" s="9"/>
      <c r="S312" s="9"/>
      <c r="T312" s="9"/>
      <c r="U312" s="9"/>
      <c r="W312" s="9"/>
      <c r="Y312" s="9"/>
      <c r="Z312" s="9"/>
      <c r="AA312" s="9"/>
      <c r="AB312" s="9"/>
    </row>
    <row r="313" spans="2:28" ht="15.75" customHeight="1">
      <c r="B313" s="5"/>
      <c r="C313" s="5"/>
      <c r="D313" s="10"/>
      <c r="E313" s="11"/>
      <c r="F313" s="1"/>
      <c r="P313" s="1"/>
      <c r="R313" s="9"/>
      <c r="S313" s="9"/>
      <c r="T313" s="9"/>
      <c r="U313" s="9"/>
      <c r="W313" s="9"/>
      <c r="Y313" s="9"/>
      <c r="Z313" s="9"/>
      <c r="AA313" s="9"/>
      <c r="AB313" s="9"/>
    </row>
    <row r="314" spans="2:28" ht="15.75" customHeight="1">
      <c r="F314" s="1"/>
    </row>
    <row r="315" spans="2:28" ht="15.75" customHeight="1">
      <c r="F315" s="1"/>
    </row>
    <row r="316" spans="2:28" ht="15.75" customHeight="1">
      <c r="F316" s="1"/>
    </row>
    <row r="317" spans="2:28" ht="15.75" customHeight="1">
      <c r="F317" s="1"/>
    </row>
    <row r="318" spans="2:28" ht="15.75" customHeight="1">
      <c r="F318" s="1"/>
    </row>
    <row r="319" spans="2:28" ht="15.75" customHeight="1">
      <c r="F319" s="1"/>
    </row>
    <row r="320" spans="2:28" ht="15.75" customHeight="1">
      <c r="F320" s="1"/>
    </row>
    <row r="321" spans="6:6" ht="15.75" customHeight="1">
      <c r="F321" s="1"/>
    </row>
    <row r="322" spans="6:6" ht="15.75" customHeight="1">
      <c r="F322" s="1"/>
    </row>
    <row r="323" spans="6:6" ht="15.75" customHeight="1">
      <c r="F323" s="1"/>
    </row>
    <row r="324" spans="6:6" ht="15.75" customHeight="1">
      <c r="F324" s="1"/>
    </row>
    <row r="325" spans="6:6" ht="15.75" customHeight="1">
      <c r="F325" s="1"/>
    </row>
    <row r="326" spans="6:6" ht="15.75" customHeight="1">
      <c r="F326" s="1"/>
    </row>
    <row r="327" spans="6:6" ht="15.75" customHeight="1">
      <c r="F327" s="1"/>
    </row>
    <row r="328" spans="6:6" ht="15.75" customHeight="1">
      <c r="F328" s="1"/>
    </row>
    <row r="329" spans="6:6" ht="15.75" customHeight="1">
      <c r="F329" s="1"/>
    </row>
    <row r="330" spans="6:6" ht="15.75" customHeight="1">
      <c r="F330" s="1"/>
    </row>
    <row r="331" spans="6:6" ht="15.75" customHeight="1">
      <c r="F331" s="1"/>
    </row>
    <row r="332" spans="6:6" ht="15.75" customHeight="1">
      <c r="F332" s="1"/>
    </row>
    <row r="333" spans="6:6" ht="15.75" customHeight="1">
      <c r="F333" s="1"/>
    </row>
    <row r="334" spans="6:6" ht="15.75" customHeight="1">
      <c r="F334" s="1"/>
    </row>
    <row r="335" spans="6:6" ht="15.75" customHeight="1">
      <c r="F335" s="1"/>
    </row>
    <row r="336" spans="6:6" ht="15.75" customHeight="1">
      <c r="F336" s="1"/>
    </row>
    <row r="337" spans="6:6" ht="15.75" customHeight="1">
      <c r="F337" s="1"/>
    </row>
    <row r="338" spans="6:6" ht="15.75" customHeight="1">
      <c r="F338" s="1"/>
    </row>
    <row r="339" spans="6:6" ht="15.75" customHeight="1">
      <c r="F339" s="1"/>
    </row>
    <row r="340" spans="6:6" ht="15.75" customHeight="1">
      <c r="F340" s="1"/>
    </row>
    <row r="341" spans="6:6" ht="15.75" customHeight="1">
      <c r="F341" s="1"/>
    </row>
    <row r="342" spans="6:6" ht="15.75" customHeight="1">
      <c r="F342" s="1"/>
    </row>
    <row r="343" spans="6:6" ht="15.75" customHeight="1">
      <c r="F343" s="1"/>
    </row>
    <row r="344" spans="6:6" ht="15.75" customHeight="1">
      <c r="F344" s="1"/>
    </row>
    <row r="345" spans="6:6" ht="15.75" customHeight="1">
      <c r="F345" s="1"/>
    </row>
    <row r="346" spans="6:6" ht="15.75" customHeight="1">
      <c r="F346" s="1"/>
    </row>
    <row r="347" spans="6:6" ht="15.75" customHeight="1">
      <c r="F347" s="1"/>
    </row>
    <row r="348" spans="6:6" ht="15.75" customHeight="1">
      <c r="F348" s="1"/>
    </row>
    <row r="349" spans="6:6" ht="15.75" customHeight="1">
      <c r="F349" s="1"/>
    </row>
    <row r="350" spans="6:6" ht="15.75" customHeight="1">
      <c r="F350" s="1"/>
    </row>
    <row r="351" spans="6:6" ht="15.75" customHeight="1">
      <c r="F351" s="1"/>
    </row>
    <row r="352" spans="6:6" ht="15.75" customHeight="1">
      <c r="F352" s="1"/>
    </row>
    <row r="353" spans="6:6" ht="15.75" customHeight="1">
      <c r="F353" s="1"/>
    </row>
    <row r="354" spans="6:6" ht="15.75" customHeight="1">
      <c r="F354" s="1"/>
    </row>
    <row r="355" spans="6:6" ht="15.75" customHeight="1">
      <c r="F355" s="1"/>
    </row>
    <row r="356" spans="6:6" ht="15.75" customHeight="1">
      <c r="F356" s="1"/>
    </row>
    <row r="357" spans="6:6" ht="15.75" customHeight="1">
      <c r="F357" s="1"/>
    </row>
    <row r="358" spans="6:6" ht="15.75" customHeight="1">
      <c r="F358" s="1"/>
    </row>
    <row r="359" spans="6:6" ht="15.75" customHeight="1">
      <c r="F359" s="1"/>
    </row>
    <row r="360" spans="6:6" ht="15.75" customHeight="1">
      <c r="F360" s="1"/>
    </row>
    <row r="361" spans="6:6" ht="15.75" customHeight="1">
      <c r="F361" s="1"/>
    </row>
    <row r="362" spans="6:6" ht="15.75" customHeight="1">
      <c r="F362" s="1"/>
    </row>
    <row r="363" spans="6:6" ht="15.75" customHeight="1">
      <c r="F363" s="1"/>
    </row>
    <row r="364" spans="6:6" ht="15.75" customHeight="1">
      <c r="F364" s="1"/>
    </row>
    <row r="365" spans="6:6" ht="15.75" customHeight="1">
      <c r="F365" s="1"/>
    </row>
    <row r="366" spans="6:6" ht="15.75" customHeight="1">
      <c r="F366" s="1"/>
    </row>
    <row r="367" spans="6:6" ht="15.75" customHeight="1">
      <c r="F367" s="1"/>
    </row>
    <row r="368" spans="6:6" ht="15.75" customHeight="1">
      <c r="F368" s="1"/>
    </row>
    <row r="369" spans="6:6" ht="15.75" customHeight="1">
      <c r="F369" s="1"/>
    </row>
    <row r="370" spans="6:6" ht="15.75" customHeight="1">
      <c r="F370" s="1"/>
    </row>
    <row r="371" spans="6:6" ht="15.75" customHeight="1">
      <c r="F371" s="1"/>
    </row>
    <row r="372" spans="6:6" ht="15.75" customHeight="1">
      <c r="F372" s="1"/>
    </row>
    <row r="373" spans="6:6" ht="15.75" customHeight="1">
      <c r="F373" s="1"/>
    </row>
    <row r="374" spans="6:6" ht="15.75" customHeight="1">
      <c r="F374" s="1"/>
    </row>
    <row r="375" spans="6:6" ht="15.75" customHeight="1">
      <c r="F375" s="1"/>
    </row>
    <row r="376" spans="6:6" ht="15.75" customHeight="1">
      <c r="F376" s="1"/>
    </row>
    <row r="377" spans="6:6" ht="15.75" customHeight="1">
      <c r="F377" s="1"/>
    </row>
    <row r="378" spans="6:6" ht="15.75" customHeight="1">
      <c r="F378" s="1"/>
    </row>
    <row r="379" spans="6:6" ht="15.75" customHeight="1">
      <c r="F379" s="1"/>
    </row>
    <row r="380" spans="6:6" ht="15.75" customHeight="1">
      <c r="F380" s="1"/>
    </row>
    <row r="381" spans="6:6" ht="15.75" customHeight="1">
      <c r="F381" s="1"/>
    </row>
    <row r="382" spans="6:6" ht="15.75" customHeight="1">
      <c r="F382" s="1"/>
    </row>
    <row r="383" spans="6:6" ht="15.75" customHeight="1">
      <c r="F383" s="1"/>
    </row>
    <row r="384" spans="6:6" ht="15.75" customHeight="1">
      <c r="F384" s="1"/>
    </row>
    <row r="385" spans="6:6" ht="15.75" customHeight="1">
      <c r="F385" s="1"/>
    </row>
    <row r="386" spans="6:6" ht="15.75" customHeight="1">
      <c r="F386" s="1"/>
    </row>
    <row r="387" spans="6:6" ht="15.75" customHeight="1">
      <c r="F387" s="1"/>
    </row>
    <row r="388" spans="6:6" ht="15.75" customHeight="1">
      <c r="F388" s="1"/>
    </row>
    <row r="389" spans="6:6" ht="15.75" customHeight="1">
      <c r="F389" s="1"/>
    </row>
    <row r="390" spans="6:6" ht="15.75" customHeight="1">
      <c r="F390" s="1"/>
    </row>
    <row r="391" spans="6:6" ht="15.75" customHeight="1">
      <c r="F391" s="1"/>
    </row>
    <row r="392" spans="6:6" ht="15.75" customHeight="1">
      <c r="F392" s="1"/>
    </row>
    <row r="393" spans="6:6" ht="15.75" customHeight="1">
      <c r="F393" s="1"/>
    </row>
    <row r="394" spans="6:6" ht="15.75" customHeight="1">
      <c r="F394" s="1"/>
    </row>
    <row r="395" spans="6:6" ht="15.75" customHeight="1">
      <c r="F395" s="1"/>
    </row>
    <row r="396" spans="6:6" ht="15.75" customHeight="1">
      <c r="F396" s="1"/>
    </row>
    <row r="397" spans="6:6" ht="15.75" customHeight="1">
      <c r="F397" s="1"/>
    </row>
    <row r="398" spans="6:6" ht="15.75" customHeight="1">
      <c r="F398" s="1"/>
    </row>
    <row r="399" spans="6:6" ht="15.75" customHeight="1">
      <c r="F399" s="1"/>
    </row>
    <row r="400" spans="6:6" ht="15.75" customHeight="1">
      <c r="F400" s="1"/>
    </row>
    <row r="401" spans="6:6" ht="15.75" customHeight="1">
      <c r="F401" s="1"/>
    </row>
    <row r="402" spans="6:6" ht="15.75" customHeight="1">
      <c r="F402" s="1"/>
    </row>
    <row r="403" spans="6:6" ht="15.75" customHeight="1">
      <c r="F403" s="1"/>
    </row>
    <row r="404" spans="6:6" ht="15.75" customHeight="1">
      <c r="F404" s="1"/>
    </row>
    <row r="405" spans="6:6" ht="15.75" customHeight="1">
      <c r="F405" s="1"/>
    </row>
    <row r="406" spans="6:6" ht="15.75" customHeight="1">
      <c r="F406" s="1"/>
    </row>
    <row r="407" spans="6:6" ht="15.75" customHeight="1">
      <c r="F407" s="1"/>
    </row>
    <row r="408" spans="6:6" ht="15.75" customHeight="1">
      <c r="F408" s="1"/>
    </row>
    <row r="409" spans="6:6" ht="15.75" customHeight="1">
      <c r="F409" s="1"/>
    </row>
    <row r="410" spans="6:6" ht="15.75" customHeight="1">
      <c r="F410" s="1"/>
    </row>
    <row r="411" spans="6:6" ht="15.75" customHeight="1">
      <c r="F411" s="1"/>
    </row>
    <row r="412" spans="6:6" ht="15.75" customHeight="1">
      <c r="F412" s="1"/>
    </row>
    <row r="413" spans="6:6" ht="15.75" customHeight="1">
      <c r="F413" s="1"/>
    </row>
    <row r="414" spans="6:6" ht="15.75" customHeight="1">
      <c r="F414" s="1"/>
    </row>
    <row r="415" spans="6:6" ht="15.75" customHeight="1">
      <c r="F415" s="1"/>
    </row>
    <row r="416" spans="6:6" ht="15.75" customHeight="1">
      <c r="F416" s="1"/>
    </row>
    <row r="417" spans="6:6" ht="15.75" customHeight="1">
      <c r="F417" s="1"/>
    </row>
    <row r="418" spans="6:6" ht="15.75" customHeight="1">
      <c r="F418" s="1"/>
    </row>
    <row r="419" spans="6:6" ht="15.75" customHeight="1">
      <c r="F419" s="1"/>
    </row>
    <row r="420" spans="6:6" ht="15.75" customHeight="1">
      <c r="F420" s="1"/>
    </row>
    <row r="421" spans="6:6" ht="15.75" customHeight="1">
      <c r="F421" s="1"/>
    </row>
    <row r="422" spans="6:6" ht="15.75" customHeight="1">
      <c r="F422" s="1"/>
    </row>
    <row r="423" spans="6:6" ht="15.75" customHeight="1">
      <c r="F423" s="1"/>
    </row>
    <row r="424" spans="6:6" ht="15.75" customHeight="1">
      <c r="F424" s="1"/>
    </row>
    <row r="425" spans="6:6" ht="15.75" customHeight="1">
      <c r="F425" s="1"/>
    </row>
    <row r="426" spans="6:6" ht="15.75" customHeight="1">
      <c r="F426" s="1"/>
    </row>
    <row r="427" spans="6:6" ht="15.75" customHeight="1">
      <c r="F427" s="1"/>
    </row>
    <row r="428" spans="6:6" ht="15.75" customHeight="1">
      <c r="F428" s="1"/>
    </row>
    <row r="429" spans="6:6" ht="15.75" customHeight="1">
      <c r="F429" s="1"/>
    </row>
    <row r="430" spans="6:6" ht="15.75" customHeight="1">
      <c r="F430" s="1"/>
    </row>
    <row r="431" spans="6:6" ht="15.75" customHeight="1">
      <c r="F431" s="1"/>
    </row>
    <row r="432" spans="6:6" ht="15.75" customHeight="1">
      <c r="F432" s="1"/>
    </row>
    <row r="433" spans="6:6" ht="15.75" customHeight="1">
      <c r="F433" s="1"/>
    </row>
    <row r="434" spans="6:6" ht="15.75" customHeight="1">
      <c r="F434" s="1"/>
    </row>
    <row r="435" spans="6:6" ht="15.75" customHeight="1">
      <c r="F435" s="1"/>
    </row>
    <row r="436" spans="6:6" ht="15.75" customHeight="1">
      <c r="F436" s="1"/>
    </row>
    <row r="437" spans="6:6" ht="15.75" customHeight="1">
      <c r="F437" s="1"/>
    </row>
    <row r="438" spans="6:6" ht="15.75" customHeight="1">
      <c r="F438" s="1"/>
    </row>
    <row r="439" spans="6:6" ht="15.75" customHeight="1">
      <c r="F439" s="1"/>
    </row>
    <row r="440" spans="6:6" ht="15.75" customHeight="1">
      <c r="F440" s="1"/>
    </row>
    <row r="441" spans="6:6" ht="15.75" customHeight="1">
      <c r="F441" s="1"/>
    </row>
    <row r="442" spans="6:6" ht="15.75" customHeight="1">
      <c r="F442" s="1"/>
    </row>
    <row r="443" spans="6:6" ht="15.75" customHeight="1">
      <c r="F443" s="1"/>
    </row>
    <row r="444" spans="6:6" ht="15.75" customHeight="1">
      <c r="F444" s="1"/>
    </row>
    <row r="445" spans="6:6" ht="15.75" customHeight="1">
      <c r="F445" s="1"/>
    </row>
    <row r="446" spans="6:6" ht="15.75" customHeight="1">
      <c r="F446" s="1"/>
    </row>
    <row r="447" spans="6:6" ht="15.75" customHeight="1">
      <c r="F447" s="1"/>
    </row>
    <row r="448" spans="6:6" ht="15.75" customHeight="1">
      <c r="F448" s="1"/>
    </row>
    <row r="449" spans="6:6" ht="15.75" customHeight="1">
      <c r="F449" s="1"/>
    </row>
    <row r="450" spans="6:6" ht="15.75" customHeight="1">
      <c r="F450" s="1"/>
    </row>
    <row r="451" spans="6:6" ht="15.75" customHeight="1">
      <c r="F451" s="1"/>
    </row>
    <row r="452" spans="6:6" ht="15.75" customHeight="1">
      <c r="F452" s="1"/>
    </row>
    <row r="453" spans="6:6" ht="15.75" customHeight="1">
      <c r="F453" s="1"/>
    </row>
    <row r="454" spans="6:6" ht="15.75" customHeight="1">
      <c r="F454" s="1"/>
    </row>
    <row r="455" spans="6:6" ht="15.75" customHeight="1">
      <c r="F455" s="1"/>
    </row>
    <row r="456" spans="6:6" ht="15.75" customHeight="1">
      <c r="F456" s="1"/>
    </row>
    <row r="457" spans="6:6" ht="15.75" customHeight="1">
      <c r="F457" s="1"/>
    </row>
    <row r="458" spans="6:6" ht="15.75" customHeight="1">
      <c r="F458" s="1"/>
    </row>
    <row r="459" spans="6:6" ht="15.75" customHeight="1">
      <c r="F459" s="1"/>
    </row>
    <row r="460" spans="6:6" ht="15.75" customHeight="1">
      <c r="F460" s="1"/>
    </row>
    <row r="461" spans="6:6" ht="15.75" customHeight="1">
      <c r="F461" s="1"/>
    </row>
    <row r="462" spans="6:6" ht="15.75" customHeight="1">
      <c r="F462" s="1"/>
    </row>
    <row r="463" spans="6:6" ht="15.75" customHeight="1">
      <c r="F463" s="1"/>
    </row>
    <row r="464" spans="6:6" ht="15.75" customHeight="1">
      <c r="F464" s="1"/>
    </row>
    <row r="465" spans="6:6" ht="15.75" customHeight="1">
      <c r="F465" s="1"/>
    </row>
    <row r="466" spans="6:6" ht="15.75" customHeight="1">
      <c r="F466" s="1"/>
    </row>
    <row r="467" spans="6:6" ht="15.75" customHeight="1">
      <c r="F467" s="1"/>
    </row>
    <row r="468" spans="6:6" ht="15.75" customHeight="1">
      <c r="F468" s="1"/>
    </row>
    <row r="469" spans="6:6" ht="15.75" customHeight="1">
      <c r="F469" s="1"/>
    </row>
    <row r="470" spans="6:6" ht="15.75" customHeight="1">
      <c r="F470" s="1"/>
    </row>
    <row r="471" spans="6:6" ht="15.75" customHeight="1">
      <c r="F471" s="1"/>
    </row>
    <row r="472" spans="6:6" ht="15.75" customHeight="1">
      <c r="F472" s="1"/>
    </row>
    <row r="473" spans="6:6" ht="15.75" customHeight="1">
      <c r="F473" s="1"/>
    </row>
    <row r="474" spans="6:6" ht="15.75" customHeight="1">
      <c r="F474" s="1"/>
    </row>
    <row r="475" spans="6:6" ht="15.75" customHeight="1">
      <c r="F475" s="1"/>
    </row>
    <row r="476" spans="6:6" ht="15.75" customHeight="1">
      <c r="F476" s="1"/>
    </row>
    <row r="477" spans="6:6" ht="15.75" customHeight="1">
      <c r="F477" s="1"/>
    </row>
    <row r="478" spans="6:6" ht="15.75" customHeight="1">
      <c r="F478" s="1"/>
    </row>
    <row r="479" spans="6:6" ht="15.75" customHeight="1">
      <c r="F479" s="1"/>
    </row>
    <row r="480" spans="6:6" ht="15.75" customHeight="1">
      <c r="F480" s="1"/>
    </row>
    <row r="481" spans="6:6" ht="15.75" customHeight="1">
      <c r="F481" s="1"/>
    </row>
    <row r="482" spans="6:6" ht="15.75" customHeight="1">
      <c r="F482" s="1"/>
    </row>
    <row r="483" spans="6:6" ht="15.75" customHeight="1">
      <c r="F483" s="1"/>
    </row>
    <row r="484" spans="6:6" ht="15.75" customHeight="1">
      <c r="F484" s="1"/>
    </row>
    <row r="485" spans="6:6" ht="15.75" customHeight="1">
      <c r="F485" s="1"/>
    </row>
    <row r="486" spans="6:6" ht="15.75" customHeight="1">
      <c r="F486" s="1"/>
    </row>
    <row r="487" spans="6:6" ht="15.75" customHeight="1">
      <c r="F487" s="1"/>
    </row>
    <row r="488" spans="6:6" ht="15.75" customHeight="1">
      <c r="F488" s="1"/>
    </row>
    <row r="489" spans="6:6" ht="15.75" customHeight="1">
      <c r="F489" s="1"/>
    </row>
    <row r="490" spans="6:6" ht="15.75" customHeight="1">
      <c r="F490" s="1"/>
    </row>
    <row r="491" spans="6:6" ht="15.75" customHeight="1">
      <c r="F491" s="1"/>
    </row>
    <row r="492" spans="6:6" ht="15.75" customHeight="1">
      <c r="F492" s="1"/>
    </row>
    <row r="493" spans="6:6" ht="15.75" customHeight="1">
      <c r="F493" s="1"/>
    </row>
    <row r="494" spans="6:6" ht="15.75" customHeight="1">
      <c r="F494" s="1"/>
    </row>
    <row r="495" spans="6:6" ht="15.75" customHeight="1">
      <c r="F495" s="1"/>
    </row>
    <row r="496" spans="6:6" ht="15.75" customHeight="1">
      <c r="F496" s="1"/>
    </row>
    <row r="497" spans="6:6" ht="15.75" customHeight="1">
      <c r="F497" s="1"/>
    </row>
    <row r="498" spans="6:6" ht="15.75" customHeight="1">
      <c r="F498" s="1"/>
    </row>
    <row r="499" spans="6:6" ht="15.75" customHeight="1">
      <c r="F499" s="1"/>
    </row>
    <row r="500" spans="6:6" ht="15.75" customHeight="1">
      <c r="F500" s="1"/>
    </row>
    <row r="501" spans="6:6" ht="15.75" customHeight="1">
      <c r="F501" s="1"/>
    </row>
    <row r="502" spans="6:6" ht="15.75" customHeight="1">
      <c r="F502" s="1"/>
    </row>
    <row r="503" spans="6:6" ht="15.75" customHeight="1">
      <c r="F503" s="1"/>
    </row>
    <row r="504" spans="6:6" ht="15.75" customHeight="1">
      <c r="F504" s="1"/>
    </row>
    <row r="505" spans="6:6" ht="15.75" customHeight="1">
      <c r="F505" s="1"/>
    </row>
    <row r="506" spans="6:6" ht="15.75" customHeight="1">
      <c r="F506" s="1"/>
    </row>
    <row r="507" spans="6:6" ht="15.75" customHeight="1">
      <c r="F507" s="1"/>
    </row>
    <row r="508" spans="6:6" ht="15.75" customHeight="1">
      <c r="F508" s="1"/>
    </row>
    <row r="509" spans="6:6" ht="15.75" customHeight="1">
      <c r="F509" s="1"/>
    </row>
    <row r="510" spans="6:6" ht="15.75" customHeight="1">
      <c r="F510" s="1"/>
    </row>
    <row r="511" spans="6:6" ht="15.75" customHeight="1">
      <c r="F511" s="1"/>
    </row>
    <row r="512" spans="6:6" ht="15.75" customHeight="1">
      <c r="F512" s="1"/>
    </row>
    <row r="513" spans="6:6" ht="15.75" customHeight="1">
      <c r="F513" s="1"/>
    </row>
    <row r="514" spans="6:6" ht="15.75" customHeight="1">
      <c r="F514" s="1"/>
    </row>
    <row r="515" spans="6:6" ht="15.75" customHeight="1">
      <c r="F515" s="1"/>
    </row>
    <row r="516" spans="6:6" ht="15.75" customHeight="1">
      <c r="F516" s="1"/>
    </row>
    <row r="517" spans="6:6" ht="15.75" customHeight="1">
      <c r="F517" s="1"/>
    </row>
    <row r="518" spans="6:6" ht="15.75" customHeight="1">
      <c r="F518" s="1"/>
    </row>
    <row r="519" spans="6:6" ht="15.75" customHeight="1">
      <c r="F519" s="1"/>
    </row>
    <row r="520" spans="6:6" ht="15.75" customHeight="1">
      <c r="F520" s="1"/>
    </row>
    <row r="521" spans="6:6" ht="15.75" customHeight="1">
      <c r="F521" s="1"/>
    </row>
    <row r="522" spans="6:6" ht="15.75" customHeight="1">
      <c r="F522" s="1"/>
    </row>
    <row r="523" spans="6:6" ht="15.75" customHeight="1">
      <c r="F523" s="1"/>
    </row>
    <row r="524" spans="6:6" ht="15.75" customHeight="1">
      <c r="F524" s="1"/>
    </row>
    <row r="525" spans="6:6" ht="15.75" customHeight="1">
      <c r="F525" s="1"/>
    </row>
    <row r="526" spans="6:6" ht="15.75" customHeight="1">
      <c r="F526" s="1"/>
    </row>
    <row r="527" spans="6:6" ht="15.75" customHeight="1">
      <c r="F527" s="1"/>
    </row>
    <row r="528" spans="6:6" ht="15.75" customHeight="1">
      <c r="F528" s="1"/>
    </row>
    <row r="529" spans="6:6" ht="15.75" customHeight="1">
      <c r="F529" s="1"/>
    </row>
    <row r="530" spans="6:6" ht="15.75" customHeight="1">
      <c r="F530" s="1"/>
    </row>
    <row r="531" spans="6:6" ht="15.75" customHeight="1">
      <c r="F531" s="1"/>
    </row>
    <row r="532" spans="6:6" ht="15.75" customHeight="1">
      <c r="F532" s="1"/>
    </row>
    <row r="533" spans="6:6" ht="15.75" customHeight="1">
      <c r="F533" s="1"/>
    </row>
    <row r="534" spans="6:6" ht="15.75" customHeight="1">
      <c r="F534" s="1"/>
    </row>
    <row r="535" spans="6:6" ht="15.75" customHeight="1">
      <c r="F535" s="1"/>
    </row>
    <row r="536" spans="6:6" ht="15.75" customHeight="1">
      <c r="F536" s="1"/>
    </row>
    <row r="537" spans="6:6" ht="15.75" customHeight="1">
      <c r="F537" s="1"/>
    </row>
    <row r="538" spans="6:6" ht="15.75" customHeight="1">
      <c r="F538" s="1"/>
    </row>
    <row r="539" spans="6:6" ht="15.75" customHeight="1">
      <c r="F539" s="1"/>
    </row>
    <row r="540" spans="6:6" ht="15.75" customHeight="1">
      <c r="F540" s="1"/>
    </row>
    <row r="541" spans="6:6" ht="15.75" customHeight="1">
      <c r="F541" s="1"/>
    </row>
    <row r="542" spans="6:6" ht="15.75" customHeight="1">
      <c r="F542" s="1"/>
    </row>
    <row r="543" spans="6:6" ht="15.75" customHeight="1">
      <c r="F543" s="1"/>
    </row>
    <row r="544" spans="6:6" ht="15.75" customHeight="1">
      <c r="F544" s="1"/>
    </row>
    <row r="545" spans="6:6" ht="15.75" customHeight="1">
      <c r="F545" s="1"/>
    </row>
    <row r="546" spans="6:6" ht="15.75" customHeight="1">
      <c r="F546" s="1"/>
    </row>
    <row r="547" spans="6:6" ht="15.75" customHeight="1">
      <c r="F547" s="1"/>
    </row>
    <row r="548" spans="6:6" ht="15.75" customHeight="1">
      <c r="F548" s="1"/>
    </row>
    <row r="549" spans="6:6" ht="15.75" customHeight="1">
      <c r="F549" s="1"/>
    </row>
    <row r="550" spans="6:6" ht="15.75" customHeight="1">
      <c r="F550" s="1"/>
    </row>
    <row r="551" spans="6:6" ht="15.75" customHeight="1">
      <c r="F551" s="1"/>
    </row>
    <row r="552" spans="6:6" ht="15.75" customHeight="1">
      <c r="F552" s="1"/>
    </row>
    <row r="553" spans="6:6" ht="15.75" customHeight="1">
      <c r="F553" s="1"/>
    </row>
    <row r="554" spans="6:6" ht="15.75" customHeight="1">
      <c r="F554" s="1"/>
    </row>
    <row r="555" spans="6:6" ht="15.75" customHeight="1">
      <c r="F555" s="1"/>
    </row>
    <row r="556" spans="6:6" ht="15.75" customHeight="1">
      <c r="F556" s="1"/>
    </row>
    <row r="557" spans="6:6" ht="15.75" customHeight="1">
      <c r="F557" s="1"/>
    </row>
    <row r="558" spans="6:6" ht="15.75" customHeight="1">
      <c r="F558" s="1"/>
    </row>
    <row r="559" spans="6:6" ht="15.75" customHeight="1">
      <c r="F559" s="1"/>
    </row>
    <row r="560" spans="6:6" ht="15.75" customHeight="1">
      <c r="F560" s="1"/>
    </row>
    <row r="561" spans="6:6" ht="15.75" customHeight="1">
      <c r="F561" s="1"/>
    </row>
    <row r="562" spans="6:6" ht="15.75" customHeight="1">
      <c r="F562" s="1"/>
    </row>
    <row r="563" spans="6:6" ht="15.75" customHeight="1">
      <c r="F563" s="1"/>
    </row>
    <row r="564" spans="6:6" ht="15.75" customHeight="1">
      <c r="F564" s="1"/>
    </row>
    <row r="565" spans="6:6" ht="15.75" customHeight="1">
      <c r="F565" s="1"/>
    </row>
    <row r="566" spans="6:6" ht="15.75" customHeight="1">
      <c r="F566" s="1"/>
    </row>
    <row r="567" spans="6:6" ht="15.75" customHeight="1">
      <c r="F567" s="1"/>
    </row>
    <row r="568" spans="6:6" ht="15.75" customHeight="1">
      <c r="F568" s="1"/>
    </row>
    <row r="569" spans="6:6" ht="15.75" customHeight="1">
      <c r="F569" s="1"/>
    </row>
    <row r="570" spans="6:6" ht="15.75" customHeight="1">
      <c r="F570" s="1"/>
    </row>
    <row r="571" spans="6:6" ht="15.75" customHeight="1">
      <c r="F571" s="1"/>
    </row>
    <row r="572" spans="6:6" ht="15.75" customHeight="1">
      <c r="F572" s="1"/>
    </row>
    <row r="573" spans="6:6" ht="15.75" customHeight="1">
      <c r="F573" s="1"/>
    </row>
    <row r="574" spans="6:6" ht="15.75" customHeight="1">
      <c r="F574" s="1"/>
    </row>
    <row r="575" spans="6:6" ht="15.75" customHeight="1">
      <c r="F575" s="1"/>
    </row>
    <row r="576" spans="6:6" ht="15.75" customHeight="1">
      <c r="F576" s="1"/>
    </row>
    <row r="577" spans="6:6" ht="15.75" customHeight="1">
      <c r="F577" s="1"/>
    </row>
    <row r="578" spans="6:6" ht="15.75" customHeight="1">
      <c r="F578" s="1"/>
    </row>
    <row r="579" spans="6:6" ht="15.75" customHeight="1">
      <c r="F579" s="1"/>
    </row>
    <row r="580" spans="6:6" ht="15.75" customHeight="1">
      <c r="F580" s="1"/>
    </row>
    <row r="581" spans="6:6" ht="15.75" customHeight="1">
      <c r="F581" s="1"/>
    </row>
    <row r="582" spans="6:6" ht="15.75" customHeight="1">
      <c r="F582" s="1"/>
    </row>
    <row r="583" spans="6:6" ht="15.75" customHeight="1">
      <c r="F583" s="1"/>
    </row>
    <row r="584" spans="6:6" ht="15.75" customHeight="1">
      <c r="F584" s="1"/>
    </row>
    <row r="585" spans="6:6" ht="15.75" customHeight="1">
      <c r="F585" s="1"/>
    </row>
    <row r="586" spans="6:6" ht="15.75" customHeight="1">
      <c r="F586" s="1"/>
    </row>
    <row r="587" spans="6:6" ht="15.75" customHeight="1">
      <c r="F587" s="1"/>
    </row>
    <row r="588" spans="6:6" ht="15.75" customHeight="1">
      <c r="F588" s="1"/>
    </row>
    <row r="589" spans="6:6" ht="15.75" customHeight="1">
      <c r="F589" s="1"/>
    </row>
    <row r="590" spans="6:6" ht="15.75" customHeight="1">
      <c r="F590" s="1"/>
    </row>
    <row r="591" spans="6:6" ht="15.75" customHeight="1">
      <c r="F591" s="1"/>
    </row>
    <row r="592" spans="6:6" ht="15.75" customHeight="1">
      <c r="F592" s="1"/>
    </row>
    <row r="593" spans="6:6" ht="15.75" customHeight="1">
      <c r="F593" s="1"/>
    </row>
    <row r="594" spans="6:6" ht="15.75" customHeight="1">
      <c r="F594" s="1"/>
    </row>
    <row r="595" spans="6:6" ht="15.75" customHeight="1">
      <c r="F595" s="1"/>
    </row>
    <row r="596" spans="6:6" ht="15.75" customHeight="1">
      <c r="F596" s="1"/>
    </row>
    <row r="597" spans="6:6" ht="15.75" customHeight="1">
      <c r="F597" s="1"/>
    </row>
    <row r="598" spans="6:6" ht="15.75" customHeight="1">
      <c r="F598" s="1"/>
    </row>
    <row r="599" spans="6:6" ht="15.75" customHeight="1">
      <c r="F599" s="1"/>
    </row>
    <row r="600" spans="6:6" ht="15.75" customHeight="1">
      <c r="F600" s="1"/>
    </row>
    <row r="601" spans="6:6" ht="15.75" customHeight="1">
      <c r="F601" s="1"/>
    </row>
    <row r="602" spans="6:6" ht="15.75" customHeight="1">
      <c r="F602" s="1"/>
    </row>
    <row r="603" spans="6:6" ht="15.75" customHeight="1">
      <c r="F603" s="1"/>
    </row>
    <row r="604" spans="6:6" ht="15.75" customHeight="1">
      <c r="F604" s="1"/>
    </row>
    <row r="605" spans="6:6" ht="15.75" customHeight="1">
      <c r="F605" s="1"/>
    </row>
    <row r="606" spans="6:6" ht="15.75" customHeight="1">
      <c r="F606" s="1"/>
    </row>
    <row r="607" spans="6:6" ht="15.75" customHeight="1">
      <c r="F607" s="1"/>
    </row>
    <row r="608" spans="6:6" ht="15.75" customHeight="1">
      <c r="F608" s="1"/>
    </row>
    <row r="609" spans="6:6" ht="15.75" customHeight="1">
      <c r="F609" s="1"/>
    </row>
    <row r="610" spans="6:6" ht="15.75" customHeight="1">
      <c r="F610" s="1"/>
    </row>
    <row r="611" spans="6:6" ht="15.75" customHeight="1">
      <c r="F611" s="1"/>
    </row>
    <row r="612" spans="6:6" ht="15.75" customHeight="1">
      <c r="F612" s="1"/>
    </row>
    <row r="613" spans="6:6" ht="15.75" customHeight="1">
      <c r="F613" s="1"/>
    </row>
    <row r="614" spans="6:6" ht="15.75" customHeight="1">
      <c r="F614" s="1"/>
    </row>
    <row r="615" spans="6:6" ht="15.75" customHeight="1">
      <c r="F615" s="1"/>
    </row>
    <row r="616" spans="6:6" ht="15.75" customHeight="1">
      <c r="F616" s="1"/>
    </row>
    <row r="617" spans="6:6" ht="15.75" customHeight="1">
      <c r="F617" s="1"/>
    </row>
    <row r="618" spans="6:6" ht="15.75" customHeight="1">
      <c r="F618" s="1"/>
    </row>
    <row r="619" spans="6:6" ht="15.75" customHeight="1">
      <c r="F619" s="1"/>
    </row>
    <row r="620" spans="6:6" ht="15.75" customHeight="1">
      <c r="F620" s="1"/>
    </row>
    <row r="621" spans="6:6" ht="15.75" customHeight="1">
      <c r="F621" s="1"/>
    </row>
    <row r="622" spans="6:6" ht="15.75" customHeight="1">
      <c r="F622" s="1"/>
    </row>
    <row r="623" spans="6:6" ht="15.75" customHeight="1">
      <c r="F623" s="1"/>
    </row>
    <row r="624" spans="6:6" ht="15.75" customHeight="1">
      <c r="F624" s="1"/>
    </row>
    <row r="625" spans="6:6" ht="15.75" customHeight="1">
      <c r="F625" s="1"/>
    </row>
    <row r="626" spans="6:6" ht="15.75" customHeight="1">
      <c r="F626" s="1"/>
    </row>
    <row r="627" spans="6:6" ht="15.75" customHeight="1">
      <c r="F627" s="1"/>
    </row>
    <row r="628" spans="6:6" ht="15.75" customHeight="1">
      <c r="F628" s="1"/>
    </row>
    <row r="629" spans="6:6" ht="15.75" customHeight="1">
      <c r="F629" s="1"/>
    </row>
    <row r="630" spans="6:6" ht="15.75" customHeight="1">
      <c r="F630" s="1"/>
    </row>
    <row r="631" spans="6:6" ht="15.75" customHeight="1">
      <c r="F631" s="1"/>
    </row>
    <row r="632" spans="6:6" ht="15.75" customHeight="1">
      <c r="F632" s="1"/>
    </row>
    <row r="633" spans="6:6" ht="15.75" customHeight="1">
      <c r="F633" s="1"/>
    </row>
    <row r="634" spans="6:6" ht="15.75" customHeight="1">
      <c r="F634" s="1"/>
    </row>
    <row r="635" spans="6:6" ht="15.75" customHeight="1">
      <c r="F635" s="1"/>
    </row>
    <row r="636" spans="6:6" ht="15.75" customHeight="1">
      <c r="F636" s="1"/>
    </row>
    <row r="637" spans="6:6" ht="15.75" customHeight="1">
      <c r="F637" s="1"/>
    </row>
    <row r="638" spans="6:6" ht="15.75" customHeight="1">
      <c r="F638" s="1"/>
    </row>
    <row r="639" spans="6:6" ht="15.75" customHeight="1">
      <c r="F639" s="1"/>
    </row>
    <row r="640" spans="6:6" ht="15.75" customHeight="1">
      <c r="F640" s="1"/>
    </row>
    <row r="641" spans="6:6" ht="15.75" customHeight="1">
      <c r="F641" s="1"/>
    </row>
    <row r="642" spans="6:6" ht="15.75" customHeight="1">
      <c r="F642" s="1"/>
    </row>
    <row r="643" spans="6:6" ht="15.75" customHeight="1">
      <c r="F643" s="1"/>
    </row>
    <row r="644" spans="6:6" ht="15.75" customHeight="1">
      <c r="F644" s="1"/>
    </row>
    <row r="645" spans="6:6" ht="15.75" customHeight="1">
      <c r="F645" s="1"/>
    </row>
    <row r="646" spans="6:6" ht="15.75" customHeight="1">
      <c r="F646" s="1"/>
    </row>
    <row r="647" spans="6:6" ht="15.75" customHeight="1">
      <c r="F647" s="1"/>
    </row>
    <row r="648" spans="6:6" ht="15.75" customHeight="1">
      <c r="F648" s="1"/>
    </row>
    <row r="649" spans="6:6" ht="15.75" customHeight="1">
      <c r="F649" s="1"/>
    </row>
    <row r="650" spans="6:6" ht="15.75" customHeight="1">
      <c r="F650" s="1"/>
    </row>
    <row r="651" spans="6:6" ht="15.75" customHeight="1">
      <c r="F651" s="1"/>
    </row>
    <row r="652" spans="6:6" ht="15.75" customHeight="1">
      <c r="F652" s="1"/>
    </row>
    <row r="653" spans="6:6" ht="15.75" customHeight="1">
      <c r="F653" s="1"/>
    </row>
    <row r="654" spans="6:6" ht="15.75" customHeight="1">
      <c r="F654" s="1"/>
    </row>
    <row r="655" spans="6:6" ht="15.75" customHeight="1">
      <c r="F655" s="1"/>
    </row>
    <row r="656" spans="6:6" ht="15.75" customHeight="1">
      <c r="F656" s="1"/>
    </row>
    <row r="657" spans="6:6" ht="15.75" customHeight="1">
      <c r="F657" s="1"/>
    </row>
    <row r="658" spans="6:6" ht="15.75" customHeight="1">
      <c r="F658" s="1"/>
    </row>
    <row r="659" spans="6:6" ht="15.75" customHeight="1">
      <c r="F659" s="1"/>
    </row>
    <row r="660" spans="6:6" ht="15.75" customHeight="1">
      <c r="F660" s="1"/>
    </row>
    <row r="661" spans="6:6" ht="15.75" customHeight="1">
      <c r="F661" s="1"/>
    </row>
    <row r="662" spans="6:6" ht="15.75" customHeight="1">
      <c r="F662" s="1"/>
    </row>
    <row r="663" spans="6:6" ht="15.75" customHeight="1">
      <c r="F663" s="1"/>
    </row>
    <row r="664" spans="6:6" ht="15.75" customHeight="1">
      <c r="F664" s="1"/>
    </row>
    <row r="665" spans="6:6" ht="15.75" customHeight="1">
      <c r="F665" s="1"/>
    </row>
    <row r="666" spans="6:6" ht="15.75" customHeight="1">
      <c r="F666" s="1"/>
    </row>
    <row r="667" spans="6:6" ht="15.75" customHeight="1">
      <c r="F667" s="1"/>
    </row>
    <row r="668" spans="6:6" ht="15.75" customHeight="1">
      <c r="F668" s="1"/>
    </row>
    <row r="669" spans="6:6" ht="15.75" customHeight="1">
      <c r="F669" s="1"/>
    </row>
    <row r="670" spans="6:6" ht="15.75" customHeight="1">
      <c r="F670" s="1"/>
    </row>
    <row r="671" spans="6:6" ht="15.75" customHeight="1">
      <c r="F671" s="1"/>
    </row>
    <row r="672" spans="6:6" ht="15.75" customHeight="1">
      <c r="F672" s="1"/>
    </row>
    <row r="673" spans="6:6" ht="15.75" customHeight="1">
      <c r="F673" s="1"/>
    </row>
    <row r="674" spans="6:6" ht="15.75" customHeight="1">
      <c r="F674" s="1"/>
    </row>
    <row r="675" spans="6:6" ht="15.75" customHeight="1">
      <c r="F675" s="1"/>
    </row>
    <row r="676" spans="6:6" ht="15.75" customHeight="1">
      <c r="F676" s="1"/>
    </row>
    <row r="677" spans="6:6" ht="15.75" customHeight="1">
      <c r="F677" s="1"/>
    </row>
    <row r="678" spans="6:6" ht="15.75" customHeight="1">
      <c r="F678" s="1"/>
    </row>
    <row r="679" spans="6:6" ht="15.75" customHeight="1">
      <c r="F679" s="1"/>
    </row>
    <row r="680" spans="6:6" ht="15.75" customHeight="1">
      <c r="F680" s="1"/>
    </row>
    <row r="681" spans="6:6" ht="15.75" customHeight="1">
      <c r="F681" s="1"/>
    </row>
    <row r="682" spans="6:6" ht="15.75" customHeight="1">
      <c r="F682" s="1"/>
    </row>
    <row r="683" spans="6:6" ht="15.75" customHeight="1">
      <c r="F683" s="1"/>
    </row>
    <row r="684" spans="6:6" ht="15.75" customHeight="1">
      <c r="F684" s="1"/>
    </row>
    <row r="685" spans="6:6" ht="15.75" customHeight="1">
      <c r="F685" s="1"/>
    </row>
    <row r="686" spans="6:6" ht="15.75" customHeight="1">
      <c r="F686" s="1"/>
    </row>
    <row r="687" spans="6:6" ht="15.75" customHeight="1">
      <c r="F687" s="1"/>
    </row>
    <row r="688" spans="6:6" ht="15.75" customHeight="1">
      <c r="F688" s="1"/>
    </row>
    <row r="689" spans="6:6" ht="15.75" customHeight="1">
      <c r="F689" s="1"/>
    </row>
    <row r="690" spans="6:6" ht="15.75" customHeight="1">
      <c r="F690" s="1"/>
    </row>
    <row r="691" spans="6:6" ht="15.75" customHeight="1">
      <c r="F691" s="1"/>
    </row>
    <row r="692" spans="6:6" ht="15.75" customHeight="1">
      <c r="F692" s="1"/>
    </row>
    <row r="693" spans="6:6" ht="15.75" customHeight="1">
      <c r="F693" s="1"/>
    </row>
    <row r="694" spans="6:6" ht="15.75" customHeight="1">
      <c r="F694" s="1"/>
    </row>
    <row r="695" spans="6:6" ht="15.75" customHeight="1">
      <c r="F695" s="1"/>
    </row>
    <row r="696" spans="6:6" ht="15.75" customHeight="1">
      <c r="F696" s="1"/>
    </row>
    <row r="697" spans="6:6" ht="15.75" customHeight="1">
      <c r="F697" s="1"/>
    </row>
    <row r="698" spans="6:6" ht="15.75" customHeight="1">
      <c r="F698" s="1"/>
    </row>
    <row r="699" spans="6:6" ht="15.75" customHeight="1">
      <c r="F699" s="1"/>
    </row>
    <row r="700" spans="6:6" ht="15.75" customHeight="1">
      <c r="F700" s="1"/>
    </row>
    <row r="701" spans="6:6" ht="15.75" customHeight="1">
      <c r="F701" s="1"/>
    </row>
    <row r="702" spans="6:6" ht="15.75" customHeight="1">
      <c r="F702" s="1"/>
    </row>
    <row r="703" spans="6:6" ht="15.75" customHeight="1">
      <c r="F703" s="1"/>
    </row>
    <row r="704" spans="6:6" ht="15.75" customHeight="1">
      <c r="F704" s="1"/>
    </row>
    <row r="705" spans="6:6" ht="15.75" customHeight="1">
      <c r="F705" s="1"/>
    </row>
    <row r="706" spans="6:6" ht="15.75" customHeight="1">
      <c r="F706" s="1"/>
    </row>
    <row r="707" spans="6:6" ht="15.75" customHeight="1">
      <c r="F707" s="1"/>
    </row>
    <row r="708" spans="6:6" ht="15.75" customHeight="1">
      <c r="F708" s="1"/>
    </row>
    <row r="709" spans="6:6" ht="15.75" customHeight="1">
      <c r="F709" s="1"/>
    </row>
    <row r="710" spans="6:6" ht="15.75" customHeight="1">
      <c r="F710" s="1"/>
    </row>
    <row r="711" spans="6:6" ht="15.75" customHeight="1">
      <c r="F711" s="1"/>
    </row>
    <row r="712" spans="6:6" ht="15.75" customHeight="1">
      <c r="F712" s="1"/>
    </row>
    <row r="713" spans="6:6" ht="15.75" customHeight="1">
      <c r="F713" s="1"/>
    </row>
    <row r="714" spans="6:6" ht="15.75" customHeight="1">
      <c r="F714" s="1"/>
    </row>
    <row r="715" spans="6:6" ht="15.75" customHeight="1">
      <c r="F715" s="1"/>
    </row>
    <row r="716" spans="6:6" ht="15.75" customHeight="1">
      <c r="F716" s="1"/>
    </row>
    <row r="717" spans="6:6" ht="15.75" customHeight="1">
      <c r="F717" s="1"/>
    </row>
    <row r="718" spans="6:6" ht="15.75" customHeight="1">
      <c r="F718" s="1"/>
    </row>
    <row r="719" spans="6:6" ht="15.75" customHeight="1">
      <c r="F719" s="1"/>
    </row>
    <row r="720" spans="6:6" ht="15.75" customHeight="1">
      <c r="F720" s="1"/>
    </row>
    <row r="721" spans="6:6" ht="15.75" customHeight="1">
      <c r="F721" s="1"/>
    </row>
    <row r="722" spans="6:6" ht="15.75" customHeight="1">
      <c r="F722" s="1"/>
    </row>
    <row r="723" spans="6:6" ht="15.75" customHeight="1">
      <c r="F723" s="1"/>
    </row>
    <row r="724" spans="6:6" ht="15.75" customHeight="1">
      <c r="F724" s="1"/>
    </row>
    <row r="725" spans="6:6" ht="15.75" customHeight="1">
      <c r="F725" s="1"/>
    </row>
    <row r="726" spans="6:6" ht="15.75" customHeight="1">
      <c r="F726" s="1"/>
    </row>
    <row r="727" spans="6:6" ht="15.75" customHeight="1">
      <c r="F727" s="1"/>
    </row>
    <row r="728" spans="6:6" ht="15.75" customHeight="1">
      <c r="F728" s="1"/>
    </row>
    <row r="729" spans="6:6" ht="15.75" customHeight="1">
      <c r="F729" s="1"/>
    </row>
    <row r="730" spans="6:6" ht="15.75" customHeight="1">
      <c r="F730" s="1"/>
    </row>
    <row r="731" spans="6:6" ht="15.75" customHeight="1">
      <c r="F731" s="1"/>
    </row>
    <row r="732" spans="6:6" ht="15.75" customHeight="1">
      <c r="F732" s="1"/>
    </row>
    <row r="733" spans="6:6" ht="15.75" customHeight="1">
      <c r="F733" s="1"/>
    </row>
    <row r="734" spans="6:6" ht="15.75" customHeight="1">
      <c r="F734" s="1"/>
    </row>
    <row r="735" spans="6:6" ht="15.75" customHeight="1">
      <c r="F735" s="1"/>
    </row>
    <row r="736" spans="6:6" ht="15.75" customHeight="1">
      <c r="F736" s="1"/>
    </row>
    <row r="737" spans="6:6" ht="15.75" customHeight="1">
      <c r="F737" s="1"/>
    </row>
    <row r="738" spans="6:6" ht="15.75" customHeight="1">
      <c r="F738" s="1"/>
    </row>
    <row r="739" spans="6:6" ht="15.75" customHeight="1">
      <c r="F739" s="1"/>
    </row>
    <row r="740" spans="6:6" ht="15.75" customHeight="1">
      <c r="F740" s="1"/>
    </row>
    <row r="741" spans="6:6" ht="15.75" customHeight="1">
      <c r="F741" s="1"/>
    </row>
    <row r="742" spans="6:6" ht="15.75" customHeight="1">
      <c r="F742" s="1"/>
    </row>
    <row r="743" spans="6:6" ht="15.75" customHeight="1">
      <c r="F743" s="1"/>
    </row>
    <row r="744" spans="6:6" ht="15.75" customHeight="1">
      <c r="F744" s="1"/>
    </row>
    <row r="745" spans="6:6" ht="15.75" customHeight="1">
      <c r="F745" s="1"/>
    </row>
    <row r="746" spans="6:6" ht="15.75" customHeight="1">
      <c r="F746" s="1"/>
    </row>
    <row r="747" spans="6:6" ht="15.75" customHeight="1">
      <c r="F747" s="1"/>
    </row>
    <row r="748" spans="6:6" ht="15.75" customHeight="1">
      <c r="F748" s="1"/>
    </row>
    <row r="749" spans="6:6" ht="15.75" customHeight="1">
      <c r="F749" s="1"/>
    </row>
    <row r="750" spans="6:6" ht="15.75" customHeight="1">
      <c r="F750" s="1"/>
    </row>
    <row r="751" spans="6:6" ht="15.75" customHeight="1">
      <c r="F751" s="1"/>
    </row>
    <row r="752" spans="6:6" ht="15.75" customHeight="1">
      <c r="F752" s="1"/>
    </row>
    <row r="753" spans="6:6" ht="15.75" customHeight="1">
      <c r="F753" s="1"/>
    </row>
    <row r="754" spans="6:6" ht="15.75" customHeight="1">
      <c r="F754" s="1"/>
    </row>
    <row r="755" spans="6:6" ht="15.75" customHeight="1">
      <c r="F755" s="1"/>
    </row>
    <row r="756" spans="6:6" ht="15.75" customHeight="1">
      <c r="F756" s="1"/>
    </row>
    <row r="757" spans="6:6" ht="15.75" customHeight="1">
      <c r="F757" s="1"/>
    </row>
    <row r="758" spans="6:6" ht="15.75" customHeight="1">
      <c r="F758" s="1"/>
    </row>
    <row r="759" spans="6:6" ht="15.75" customHeight="1">
      <c r="F759" s="1"/>
    </row>
    <row r="760" spans="6:6" ht="15.75" customHeight="1">
      <c r="F760" s="1"/>
    </row>
    <row r="761" spans="6:6" ht="15.75" customHeight="1">
      <c r="F761" s="1"/>
    </row>
    <row r="762" spans="6:6" ht="15.75" customHeight="1">
      <c r="F762" s="1"/>
    </row>
    <row r="763" spans="6:6" ht="15.75" customHeight="1">
      <c r="F763" s="1"/>
    </row>
    <row r="764" spans="6:6" ht="15.75" customHeight="1">
      <c r="F764" s="1"/>
    </row>
    <row r="765" spans="6:6" ht="15.75" customHeight="1">
      <c r="F765" s="1"/>
    </row>
    <row r="766" spans="6:6" ht="15.75" customHeight="1">
      <c r="F766" s="1"/>
    </row>
    <row r="767" spans="6:6" ht="15.75" customHeight="1">
      <c r="F767" s="1"/>
    </row>
    <row r="768" spans="6:6" ht="15.75" customHeight="1">
      <c r="F768" s="1"/>
    </row>
    <row r="769" spans="6:6" ht="15.75" customHeight="1">
      <c r="F769" s="1"/>
    </row>
    <row r="770" spans="6:6" ht="15.75" customHeight="1">
      <c r="F770" s="1"/>
    </row>
    <row r="771" spans="6:6" ht="15.75" customHeight="1">
      <c r="F771" s="1"/>
    </row>
    <row r="772" spans="6:6" ht="15.75" customHeight="1">
      <c r="F772" s="1"/>
    </row>
    <row r="773" spans="6:6" ht="15.75" customHeight="1">
      <c r="F773" s="1"/>
    </row>
    <row r="774" spans="6:6" ht="15.75" customHeight="1">
      <c r="F774" s="1"/>
    </row>
    <row r="775" spans="6:6" ht="15.75" customHeight="1">
      <c r="F775" s="1"/>
    </row>
    <row r="776" spans="6:6" ht="15.75" customHeight="1">
      <c r="F776" s="1"/>
    </row>
    <row r="777" spans="6:6" ht="15.75" customHeight="1">
      <c r="F777" s="1"/>
    </row>
    <row r="778" spans="6:6" ht="15.75" customHeight="1">
      <c r="F778" s="1"/>
    </row>
    <row r="779" spans="6:6" ht="15.75" customHeight="1">
      <c r="F779" s="1"/>
    </row>
    <row r="780" spans="6:6" ht="15.75" customHeight="1">
      <c r="F780" s="1"/>
    </row>
    <row r="781" spans="6:6" ht="15.75" customHeight="1">
      <c r="F781" s="1"/>
    </row>
    <row r="782" spans="6:6" ht="15.75" customHeight="1">
      <c r="F782" s="1"/>
    </row>
    <row r="783" spans="6:6" ht="15.75" customHeight="1">
      <c r="F783" s="1"/>
    </row>
    <row r="784" spans="6:6" ht="15.75" customHeight="1">
      <c r="F784" s="1"/>
    </row>
    <row r="785" spans="6:6" ht="15.75" customHeight="1">
      <c r="F785" s="1"/>
    </row>
    <row r="786" spans="6:6" ht="15.75" customHeight="1">
      <c r="F786" s="1"/>
    </row>
    <row r="787" spans="6:6" ht="15.75" customHeight="1">
      <c r="F787" s="1"/>
    </row>
    <row r="788" spans="6:6" ht="15.75" customHeight="1">
      <c r="F788" s="1"/>
    </row>
    <row r="789" spans="6:6" ht="15.75" customHeight="1">
      <c r="F789" s="1"/>
    </row>
    <row r="790" spans="6:6" ht="15.75" customHeight="1">
      <c r="F790" s="1"/>
    </row>
    <row r="791" spans="6:6" ht="15.75" customHeight="1">
      <c r="F791" s="1"/>
    </row>
    <row r="792" spans="6:6" ht="15.75" customHeight="1">
      <c r="F792" s="1"/>
    </row>
    <row r="793" spans="6:6" ht="15.75" customHeight="1">
      <c r="F793" s="1"/>
    </row>
    <row r="794" spans="6:6" ht="15.75" customHeight="1">
      <c r="F794" s="1"/>
    </row>
    <row r="795" spans="6:6" ht="15.75" customHeight="1">
      <c r="F795" s="1"/>
    </row>
    <row r="796" spans="6:6" ht="15.75" customHeight="1">
      <c r="F796" s="1"/>
    </row>
    <row r="797" spans="6:6" ht="15.75" customHeight="1">
      <c r="F797" s="1"/>
    </row>
    <row r="798" spans="6:6" ht="15.75" customHeight="1">
      <c r="F798" s="1"/>
    </row>
    <row r="799" spans="6:6" ht="15.75" customHeight="1">
      <c r="F799" s="1"/>
    </row>
    <row r="800" spans="6:6" ht="15.75" customHeight="1">
      <c r="F800" s="1"/>
    </row>
    <row r="801" spans="6:6" ht="15.75" customHeight="1">
      <c r="F801" s="1"/>
    </row>
    <row r="802" spans="6:6" ht="15.75" customHeight="1">
      <c r="F802" s="1"/>
    </row>
    <row r="803" spans="6:6" ht="15.75" customHeight="1">
      <c r="F803" s="1"/>
    </row>
    <row r="804" spans="6:6" ht="15.75" customHeight="1">
      <c r="F804" s="1"/>
    </row>
    <row r="805" spans="6:6" ht="15.75" customHeight="1">
      <c r="F805" s="1"/>
    </row>
    <row r="806" spans="6:6" ht="15.75" customHeight="1">
      <c r="F806" s="1"/>
    </row>
    <row r="807" spans="6:6" ht="15.75" customHeight="1">
      <c r="F807" s="1"/>
    </row>
    <row r="808" spans="6:6" ht="15.75" customHeight="1">
      <c r="F808" s="1"/>
    </row>
    <row r="809" spans="6:6" ht="15.75" customHeight="1">
      <c r="F809" s="1"/>
    </row>
    <row r="810" spans="6:6" ht="15.75" customHeight="1">
      <c r="F810" s="1"/>
    </row>
    <row r="811" spans="6:6" ht="15.75" customHeight="1">
      <c r="F811" s="1"/>
    </row>
    <row r="812" spans="6:6" ht="15.75" customHeight="1">
      <c r="F812" s="1"/>
    </row>
    <row r="813" spans="6:6" ht="15.75" customHeight="1">
      <c r="F813" s="1"/>
    </row>
    <row r="814" spans="6:6" ht="15.75" customHeight="1">
      <c r="F814" s="1"/>
    </row>
    <row r="815" spans="6:6" ht="15.75" customHeight="1">
      <c r="F815" s="1"/>
    </row>
    <row r="816" spans="6:6" ht="15.75" customHeight="1">
      <c r="F816" s="1"/>
    </row>
    <row r="817" spans="6:6" ht="15.75" customHeight="1">
      <c r="F817" s="1"/>
    </row>
    <row r="818" spans="6:6" ht="15.75" customHeight="1">
      <c r="F818" s="1"/>
    </row>
    <row r="819" spans="6:6" ht="15.75" customHeight="1">
      <c r="F819" s="1"/>
    </row>
    <row r="820" spans="6:6" ht="15.75" customHeight="1">
      <c r="F820" s="1"/>
    </row>
    <row r="821" spans="6:6" ht="15.75" customHeight="1">
      <c r="F821" s="1"/>
    </row>
    <row r="822" spans="6:6" ht="15.75" customHeight="1">
      <c r="F822" s="1"/>
    </row>
    <row r="823" spans="6:6" ht="15.75" customHeight="1">
      <c r="F823" s="1"/>
    </row>
    <row r="824" spans="6:6" ht="15.75" customHeight="1">
      <c r="F824" s="1"/>
    </row>
    <row r="825" spans="6:6" ht="15.75" customHeight="1">
      <c r="F825" s="1"/>
    </row>
    <row r="826" spans="6:6" ht="15.75" customHeight="1">
      <c r="F826" s="1"/>
    </row>
    <row r="827" spans="6:6" ht="15.75" customHeight="1">
      <c r="F827" s="1"/>
    </row>
    <row r="828" spans="6:6" ht="15.75" customHeight="1">
      <c r="F828" s="1"/>
    </row>
    <row r="829" spans="6:6" ht="15.75" customHeight="1">
      <c r="F829" s="1"/>
    </row>
    <row r="830" spans="6:6" ht="15.75" customHeight="1">
      <c r="F830" s="1"/>
    </row>
    <row r="831" spans="6:6" ht="15.75" customHeight="1">
      <c r="F831" s="1"/>
    </row>
    <row r="832" spans="6:6" ht="15.75" customHeight="1">
      <c r="F832" s="1"/>
    </row>
    <row r="833" spans="6:6" ht="15.75" customHeight="1">
      <c r="F833" s="1"/>
    </row>
    <row r="834" spans="6:6" ht="15.75" customHeight="1">
      <c r="F834" s="1"/>
    </row>
    <row r="835" spans="6:6" ht="15.75" customHeight="1">
      <c r="F835" s="1"/>
    </row>
    <row r="836" spans="6:6" ht="15.75" customHeight="1">
      <c r="F836" s="1"/>
    </row>
    <row r="837" spans="6:6" ht="15.75" customHeight="1">
      <c r="F837" s="1"/>
    </row>
    <row r="838" spans="6:6" ht="15.75" customHeight="1">
      <c r="F838" s="1"/>
    </row>
    <row r="839" spans="6:6" ht="15.75" customHeight="1">
      <c r="F839" s="1"/>
    </row>
    <row r="840" spans="6:6" ht="15.75" customHeight="1">
      <c r="F840" s="1"/>
    </row>
    <row r="841" spans="6:6" ht="15.75" customHeight="1">
      <c r="F841" s="1"/>
    </row>
    <row r="842" spans="6:6" ht="15.75" customHeight="1">
      <c r="F842" s="1"/>
    </row>
    <row r="843" spans="6:6" ht="15.75" customHeight="1">
      <c r="F843" s="1"/>
    </row>
    <row r="844" spans="6:6" ht="15.75" customHeight="1">
      <c r="F844" s="1"/>
    </row>
    <row r="845" spans="6:6" ht="15.75" customHeight="1">
      <c r="F845" s="1"/>
    </row>
    <row r="846" spans="6:6" ht="15.75" customHeight="1">
      <c r="F846" s="1"/>
    </row>
    <row r="847" spans="6:6" ht="15.75" customHeight="1">
      <c r="F847" s="1"/>
    </row>
    <row r="848" spans="6:6" ht="15.75" customHeight="1">
      <c r="F848" s="1"/>
    </row>
    <row r="849" spans="6:6" ht="15.75" customHeight="1">
      <c r="F849" s="1"/>
    </row>
    <row r="850" spans="6:6" ht="15.75" customHeight="1">
      <c r="F850" s="1"/>
    </row>
    <row r="851" spans="6:6" ht="15.75" customHeight="1">
      <c r="F851" s="1"/>
    </row>
    <row r="852" spans="6:6" ht="15.75" customHeight="1">
      <c r="F852" s="1"/>
    </row>
    <row r="853" spans="6:6" ht="15.75" customHeight="1">
      <c r="F853" s="1"/>
    </row>
    <row r="854" spans="6:6" ht="15.75" customHeight="1">
      <c r="F854" s="1"/>
    </row>
    <row r="855" spans="6:6" ht="15.75" customHeight="1">
      <c r="F855" s="1"/>
    </row>
    <row r="856" spans="6:6" ht="15.75" customHeight="1">
      <c r="F856" s="1"/>
    </row>
    <row r="857" spans="6:6" ht="15.75" customHeight="1">
      <c r="F857" s="1"/>
    </row>
    <row r="858" spans="6:6" ht="15.75" customHeight="1">
      <c r="F858" s="1"/>
    </row>
    <row r="859" spans="6:6" ht="15.75" customHeight="1">
      <c r="F859" s="1"/>
    </row>
    <row r="860" spans="6:6" ht="15.75" customHeight="1">
      <c r="F860" s="1"/>
    </row>
    <row r="861" spans="6:6" ht="15.75" customHeight="1">
      <c r="F861" s="1"/>
    </row>
    <row r="862" spans="6:6" ht="15.75" customHeight="1">
      <c r="F862" s="1"/>
    </row>
    <row r="863" spans="6:6" ht="15.75" customHeight="1">
      <c r="F863" s="1"/>
    </row>
    <row r="864" spans="6:6" ht="15.75" customHeight="1">
      <c r="F864" s="1"/>
    </row>
    <row r="865" spans="6:6" ht="15.75" customHeight="1">
      <c r="F865" s="1"/>
    </row>
    <row r="866" spans="6:6" ht="15.75" customHeight="1">
      <c r="F866" s="1"/>
    </row>
    <row r="867" spans="6:6" ht="15.75" customHeight="1">
      <c r="F867" s="1"/>
    </row>
    <row r="868" spans="6:6" ht="15.75" customHeight="1">
      <c r="F868" s="1"/>
    </row>
    <row r="869" spans="6:6" ht="15.75" customHeight="1">
      <c r="F869" s="1"/>
    </row>
    <row r="870" spans="6:6" ht="15.75" customHeight="1">
      <c r="F870" s="1"/>
    </row>
    <row r="871" spans="6:6" ht="15.75" customHeight="1">
      <c r="F871" s="1"/>
    </row>
    <row r="872" spans="6:6" ht="15.75" customHeight="1">
      <c r="F872" s="1"/>
    </row>
    <row r="873" spans="6:6" ht="15.75" customHeight="1">
      <c r="F873" s="1"/>
    </row>
    <row r="874" spans="6:6" ht="15.75" customHeight="1">
      <c r="F874" s="1"/>
    </row>
    <row r="875" spans="6:6" ht="15.75" customHeight="1">
      <c r="F875" s="1"/>
    </row>
    <row r="876" spans="6:6" ht="15.75" customHeight="1">
      <c r="F876" s="1"/>
    </row>
    <row r="877" spans="6:6" ht="15.75" customHeight="1">
      <c r="F877" s="1"/>
    </row>
    <row r="878" spans="6:6" ht="15.75" customHeight="1">
      <c r="F878" s="1"/>
    </row>
    <row r="879" spans="6:6" ht="15.75" customHeight="1">
      <c r="F879" s="1"/>
    </row>
    <row r="880" spans="6:6" ht="15.75" customHeight="1">
      <c r="F880" s="1"/>
    </row>
    <row r="881" spans="6:6" ht="15.75" customHeight="1">
      <c r="F881" s="1"/>
    </row>
    <row r="882" spans="6:6" ht="15.75" customHeight="1">
      <c r="F882" s="1"/>
    </row>
    <row r="883" spans="6:6" ht="15.75" customHeight="1">
      <c r="F883" s="1"/>
    </row>
    <row r="884" spans="6:6" ht="15.75" customHeight="1">
      <c r="F884" s="1"/>
    </row>
    <row r="885" spans="6:6" ht="15.75" customHeight="1">
      <c r="F885" s="1"/>
    </row>
    <row r="886" spans="6:6" ht="15.75" customHeight="1">
      <c r="F886" s="1"/>
    </row>
    <row r="887" spans="6:6" ht="15.75" customHeight="1">
      <c r="F887" s="1"/>
    </row>
    <row r="888" spans="6:6" ht="15.75" customHeight="1">
      <c r="F888" s="1"/>
    </row>
    <row r="889" spans="6:6" ht="15.75" customHeight="1">
      <c r="F889" s="1"/>
    </row>
    <row r="890" spans="6:6" ht="15.75" customHeight="1">
      <c r="F890" s="1"/>
    </row>
    <row r="891" spans="6:6" ht="15.75" customHeight="1">
      <c r="F891" s="1"/>
    </row>
    <row r="892" spans="6:6" ht="15.75" customHeight="1">
      <c r="F892" s="1"/>
    </row>
    <row r="893" spans="6:6" ht="15.75" customHeight="1">
      <c r="F893" s="1"/>
    </row>
    <row r="894" spans="6:6" ht="15.75" customHeight="1">
      <c r="F894" s="1"/>
    </row>
    <row r="895" spans="6:6" ht="15.75" customHeight="1">
      <c r="F895" s="1"/>
    </row>
    <row r="896" spans="6:6" ht="15.75" customHeight="1">
      <c r="F896" s="1"/>
    </row>
    <row r="897" spans="6:6" ht="15.75" customHeight="1">
      <c r="F897" s="1"/>
    </row>
    <row r="898" spans="6:6" ht="15.75" customHeight="1">
      <c r="F898" s="1"/>
    </row>
    <row r="899" spans="6:6" ht="15.75" customHeight="1">
      <c r="F899" s="1"/>
    </row>
    <row r="900" spans="6:6" ht="15.75" customHeight="1">
      <c r="F900" s="1"/>
    </row>
    <row r="901" spans="6:6" ht="15.75" customHeight="1">
      <c r="F901" s="1"/>
    </row>
    <row r="902" spans="6:6" ht="15.75" customHeight="1">
      <c r="F902" s="1"/>
    </row>
    <row r="903" spans="6:6" ht="15.75" customHeight="1">
      <c r="F903" s="1"/>
    </row>
    <row r="904" spans="6:6" ht="15.75" customHeight="1">
      <c r="F904" s="1"/>
    </row>
    <row r="905" spans="6:6" ht="15.75" customHeight="1">
      <c r="F905" s="1"/>
    </row>
    <row r="906" spans="6:6" ht="15.75" customHeight="1">
      <c r="F906" s="1"/>
    </row>
    <row r="907" spans="6:6" ht="15.75" customHeight="1">
      <c r="F907" s="1"/>
    </row>
    <row r="908" spans="6:6" ht="15.75" customHeight="1">
      <c r="F908" s="1"/>
    </row>
    <row r="909" spans="6:6" ht="15.75" customHeight="1">
      <c r="F909" s="1"/>
    </row>
    <row r="910" spans="6:6" ht="15.75" customHeight="1">
      <c r="F910" s="1"/>
    </row>
    <row r="911" spans="6:6" ht="15.75" customHeight="1">
      <c r="F911" s="1"/>
    </row>
    <row r="912" spans="6:6" ht="15.75" customHeight="1">
      <c r="F912" s="1"/>
    </row>
    <row r="913" spans="6:6" ht="15.75" customHeight="1">
      <c r="F913" s="1"/>
    </row>
    <row r="914" spans="6:6" ht="15.75" customHeight="1">
      <c r="F914" s="1"/>
    </row>
    <row r="915" spans="6:6" ht="15.75" customHeight="1">
      <c r="F915" s="1"/>
    </row>
    <row r="916" spans="6:6" ht="15.75" customHeight="1">
      <c r="F916" s="1"/>
    </row>
    <row r="917" spans="6:6" ht="15.75" customHeight="1">
      <c r="F917" s="1"/>
    </row>
    <row r="918" spans="6:6" ht="15.75" customHeight="1">
      <c r="F918" s="1"/>
    </row>
    <row r="919" spans="6:6" ht="15.75" customHeight="1">
      <c r="F919" s="1"/>
    </row>
    <row r="920" spans="6:6" ht="15.75" customHeight="1">
      <c r="F920" s="1"/>
    </row>
    <row r="921" spans="6:6" ht="15.75" customHeight="1">
      <c r="F921" s="1"/>
    </row>
    <row r="922" spans="6:6" ht="15.75" customHeight="1">
      <c r="F922" s="1"/>
    </row>
    <row r="923" spans="6:6" ht="15.75" customHeight="1">
      <c r="F923" s="1"/>
    </row>
    <row r="924" spans="6:6" ht="15.75" customHeight="1">
      <c r="F924" s="1"/>
    </row>
    <row r="925" spans="6:6" ht="15.75" customHeight="1">
      <c r="F925" s="1"/>
    </row>
    <row r="926" spans="6:6" ht="15.75" customHeight="1">
      <c r="F926" s="1"/>
    </row>
    <row r="927" spans="6:6" ht="15.75" customHeight="1">
      <c r="F927" s="1"/>
    </row>
    <row r="928" spans="6:6" ht="15.75" customHeight="1">
      <c r="F928" s="1"/>
    </row>
    <row r="929" spans="6:6" ht="15.75" customHeight="1">
      <c r="F929" s="1"/>
    </row>
    <row r="930" spans="6:6" ht="15.75" customHeight="1">
      <c r="F930" s="1"/>
    </row>
    <row r="931" spans="6:6" ht="15.75" customHeight="1">
      <c r="F931" s="1"/>
    </row>
    <row r="932" spans="6:6" ht="15.75" customHeight="1">
      <c r="F932" s="1"/>
    </row>
    <row r="933" spans="6:6" ht="15.75" customHeight="1">
      <c r="F933" s="1"/>
    </row>
    <row r="934" spans="6:6" ht="15.75" customHeight="1">
      <c r="F934" s="1"/>
    </row>
    <row r="935" spans="6:6" ht="15.75" customHeight="1">
      <c r="F935" s="1"/>
    </row>
    <row r="936" spans="6:6" ht="15.75" customHeight="1">
      <c r="F936" s="1"/>
    </row>
    <row r="937" spans="6:6" ht="15.75" customHeight="1">
      <c r="F937" s="1"/>
    </row>
    <row r="938" spans="6:6" ht="15.75" customHeight="1">
      <c r="F938" s="1"/>
    </row>
    <row r="939" spans="6:6" ht="15.75" customHeight="1">
      <c r="F939" s="1"/>
    </row>
    <row r="940" spans="6:6" ht="15.75" customHeight="1">
      <c r="F940" s="1"/>
    </row>
    <row r="941" spans="6:6" ht="15.75" customHeight="1">
      <c r="F941" s="1"/>
    </row>
    <row r="942" spans="6:6" ht="15.75" customHeight="1">
      <c r="F942" s="1"/>
    </row>
    <row r="943" spans="6:6" ht="15.75" customHeight="1">
      <c r="F943" s="1"/>
    </row>
    <row r="944" spans="6:6" ht="15.75" customHeight="1">
      <c r="F944" s="1"/>
    </row>
    <row r="945" spans="6:6" ht="15.75" customHeight="1">
      <c r="F945" s="1"/>
    </row>
    <row r="946" spans="6:6" ht="15.75" customHeight="1">
      <c r="F946" s="1"/>
    </row>
    <row r="947" spans="6:6" ht="15.75" customHeight="1">
      <c r="F947" s="1"/>
    </row>
    <row r="948" spans="6:6" ht="15.75" customHeight="1">
      <c r="F948" s="1"/>
    </row>
    <row r="949" spans="6:6" ht="15.75" customHeight="1">
      <c r="F949" s="1"/>
    </row>
    <row r="950" spans="6:6" ht="15.75" customHeight="1">
      <c r="F950" s="1"/>
    </row>
    <row r="951" spans="6:6" ht="15.75" customHeight="1">
      <c r="F951" s="1"/>
    </row>
    <row r="952" spans="6:6" ht="15.75" customHeight="1">
      <c r="F952" s="1"/>
    </row>
    <row r="953" spans="6:6" ht="15.75" customHeight="1">
      <c r="F953" s="1"/>
    </row>
    <row r="954" spans="6:6" ht="15.75" customHeight="1">
      <c r="F954" s="1"/>
    </row>
    <row r="955" spans="6:6" ht="15.75" customHeight="1">
      <c r="F955" s="1"/>
    </row>
    <row r="956" spans="6:6" ht="15.75" customHeight="1">
      <c r="F956" s="1"/>
    </row>
    <row r="957" spans="6:6" ht="15.75" customHeight="1">
      <c r="F957" s="1"/>
    </row>
    <row r="958" spans="6:6" ht="15.75" customHeight="1">
      <c r="F958" s="1"/>
    </row>
    <row r="959" spans="6:6" ht="15.75" customHeight="1">
      <c r="F959" s="1"/>
    </row>
    <row r="960" spans="6:6" ht="15.75" customHeight="1">
      <c r="F960" s="1"/>
    </row>
    <row r="961" spans="6:6" ht="15.75" customHeight="1">
      <c r="F961" s="1"/>
    </row>
    <row r="962" spans="6:6" ht="15.75" customHeight="1">
      <c r="F962" s="1"/>
    </row>
    <row r="963" spans="6:6" ht="15.75" customHeight="1">
      <c r="F963" s="1"/>
    </row>
    <row r="964" spans="6:6" ht="15.75" customHeight="1">
      <c r="F964" s="1"/>
    </row>
    <row r="965" spans="6:6" ht="15.75" customHeight="1">
      <c r="F965" s="1"/>
    </row>
    <row r="966" spans="6:6" ht="15.75" customHeight="1">
      <c r="F966" s="1"/>
    </row>
    <row r="967" spans="6:6" ht="15.75" customHeight="1">
      <c r="F967" s="1"/>
    </row>
    <row r="968" spans="6:6" ht="15.75" customHeight="1">
      <c r="F968" s="1"/>
    </row>
    <row r="969" spans="6:6" ht="15.75" customHeight="1">
      <c r="F969" s="1"/>
    </row>
    <row r="970" spans="6:6" ht="15.75" customHeight="1">
      <c r="F970" s="1"/>
    </row>
    <row r="971" spans="6:6" ht="15.75" customHeight="1">
      <c r="F971" s="1"/>
    </row>
    <row r="972" spans="6:6" ht="15.75" customHeight="1">
      <c r="F972" s="1"/>
    </row>
    <row r="973" spans="6:6" ht="15.75" customHeight="1">
      <c r="F973" s="1"/>
    </row>
    <row r="974" spans="6:6" ht="15.75" customHeight="1">
      <c r="F974" s="1"/>
    </row>
    <row r="975" spans="6:6" ht="15.75" customHeight="1">
      <c r="F975" s="1"/>
    </row>
    <row r="976" spans="6:6" ht="15.75" customHeight="1">
      <c r="F976" s="1"/>
    </row>
    <row r="977" spans="6:6" ht="15.75" customHeight="1">
      <c r="F977" s="1"/>
    </row>
    <row r="978" spans="6:6" ht="15.75" customHeight="1">
      <c r="F978" s="1"/>
    </row>
    <row r="979" spans="6:6" ht="15.75" customHeight="1">
      <c r="F979" s="1"/>
    </row>
    <row r="980" spans="6:6" ht="15.75" customHeight="1">
      <c r="F980" s="1"/>
    </row>
    <row r="981" spans="6:6" ht="15.75" customHeight="1">
      <c r="F981" s="1"/>
    </row>
    <row r="982" spans="6:6" ht="15.75" customHeight="1">
      <c r="F982" s="1"/>
    </row>
    <row r="983" spans="6:6" ht="15.75" customHeight="1">
      <c r="F983" s="1"/>
    </row>
    <row r="984" spans="6:6" ht="15.75" customHeight="1">
      <c r="F984" s="1"/>
    </row>
    <row r="985" spans="6:6" ht="15.75" customHeight="1">
      <c r="F985" s="1"/>
    </row>
    <row r="986" spans="6:6" ht="15.75" customHeight="1">
      <c r="F986" s="1"/>
    </row>
    <row r="987" spans="6:6" ht="15.75" customHeight="1">
      <c r="F987" s="1"/>
    </row>
    <row r="988" spans="6:6" ht="15.75" customHeight="1">
      <c r="F988" s="1"/>
    </row>
    <row r="989" spans="6:6" ht="15.75" customHeight="1">
      <c r="F989" s="1"/>
    </row>
    <row r="990" spans="6:6" ht="15.75" customHeight="1">
      <c r="F990" s="1"/>
    </row>
    <row r="991" spans="6:6" ht="15.75" customHeight="1">
      <c r="F991" s="1"/>
    </row>
    <row r="992" spans="6:6" ht="15.75" customHeight="1">
      <c r="F992" s="1"/>
    </row>
    <row r="993" spans="6:6" ht="15.75" customHeight="1">
      <c r="F993" s="1"/>
    </row>
    <row r="994" spans="6:6" ht="15.75" customHeight="1">
      <c r="F994" s="1"/>
    </row>
    <row r="995" spans="6:6" ht="15.75" customHeight="1">
      <c r="F995" s="1"/>
    </row>
    <row r="996" spans="6:6" ht="15.75" customHeight="1">
      <c r="F996" s="1"/>
    </row>
    <row r="997" spans="6:6" ht="15.75" customHeight="1">
      <c r="F997" s="1"/>
    </row>
    <row r="998" spans="6:6" ht="15.75" customHeight="1">
      <c r="F998" s="1"/>
    </row>
    <row r="999" spans="6:6" ht="15.75" customHeight="1">
      <c r="F999" s="1"/>
    </row>
    <row r="1000" spans="6:6" ht="15.75" customHeight="1">
      <c r="F1000" s="1"/>
    </row>
    <row r="1001" spans="6:6" ht="15.75" customHeight="1">
      <c r="F1001" s="1"/>
    </row>
    <row r="1002" spans="6:6" ht="15.75" customHeight="1">
      <c r="F1002" s="1"/>
    </row>
    <row r="1003" spans="6:6" ht="15.75" customHeight="1">
      <c r="F1003" s="1"/>
    </row>
    <row r="1004" spans="6:6" ht="15.75" customHeight="1">
      <c r="F1004" s="1"/>
    </row>
    <row r="1005" spans="6:6" ht="15.75" customHeight="1">
      <c r="F1005" s="1"/>
    </row>
    <row r="1006" spans="6:6" ht="15.75" customHeight="1">
      <c r="F1006" s="1"/>
    </row>
    <row r="1007" spans="6:6" ht="15.75" customHeight="1">
      <c r="F1007" s="1"/>
    </row>
    <row r="1008" spans="6:6" ht="15.75" customHeight="1">
      <c r="F1008" s="1"/>
    </row>
    <row r="1009" spans="6:6" ht="15.75" customHeight="1">
      <c r="F1009" s="1"/>
    </row>
    <row r="1010" spans="6:6" ht="15.75" customHeight="1">
      <c r="F1010" s="1"/>
    </row>
    <row r="1011" spans="6:6" ht="15.75" customHeight="1">
      <c r="F1011" s="1"/>
    </row>
    <row r="1012" spans="6:6" ht="15.75" customHeight="1">
      <c r="F1012" s="1"/>
    </row>
    <row r="1013" spans="6:6" ht="15.75" customHeight="1">
      <c r="F1013" s="1"/>
    </row>
    <row r="1014" spans="6:6" ht="15.75" customHeight="1">
      <c r="F1014" s="1"/>
    </row>
    <row r="1015" spans="6:6" ht="15.75" customHeight="1">
      <c r="F1015" s="1"/>
    </row>
    <row r="1016" spans="6:6" ht="15.75" customHeight="1">
      <c r="F1016" s="1"/>
    </row>
    <row r="1017" spans="6:6" ht="15.75" customHeight="1">
      <c r="F1017" s="1"/>
    </row>
    <row r="1018" spans="6:6" ht="15.75" customHeight="1">
      <c r="F1018" s="1"/>
    </row>
    <row r="1019" spans="6:6" ht="15.75" customHeight="1">
      <c r="F1019" s="1"/>
    </row>
    <row r="1020" spans="6:6" ht="15.75" customHeight="1">
      <c r="F1020" s="1"/>
    </row>
    <row r="1021" spans="6:6" ht="15.75" customHeight="1">
      <c r="F1021" s="1"/>
    </row>
    <row r="1022" spans="6:6" ht="15.75" customHeight="1">
      <c r="F1022" s="1"/>
    </row>
  </sheetData>
  <conditionalFormatting sqref="C9:F58">
    <cfRule type="expression" dxfId="8" priority="4">
      <formula>NOT(_xludf.ISFORMULA($C$9))</formula>
    </cfRule>
  </conditionalFormatting>
  <conditionalFormatting sqref="D9:E58">
    <cfRule type="expression" dxfId="7" priority="5">
      <formula>NOT(_xludf.ISFORMULA($D$9))</formula>
    </cfRule>
  </conditionalFormatting>
  <conditionalFormatting sqref="E9:E58">
    <cfRule type="expression" dxfId="6" priority="6">
      <formula>NOT(_xludf.ISFORMULA($E$9))</formula>
    </cfRule>
  </conditionalFormatting>
  <conditionalFormatting sqref="G9:G58">
    <cfRule type="expression" dxfId="5" priority="1">
      <formula>NOT(_xludf.ISFORMULA($G$8))</formula>
    </cfRule>
  </conditionalFormatting>
  <conditionalFormatting sqref="H9:H58">
    <cfRule type="expression" dxfId="4" priority="2">
      <formula>NOT(_xludf.ISFORMULA($H$8))</formula>
    </cfRule>
  </conditionalFormatting>
  <conditionalFormatting sqref="I9:I58">
    <cfRule type="expression" dxfId="3" priority="3">
      <formula>NOT(_xludf.ISFORMULA($I$8))</formula>
    </cfRule>
  </conditionalFormatting>
  <conditionalFormatting sqref="J9:J58">
    <cfRule type="expression" dxfId="2" priority="7">
      <formula>NOT(_xludf.ISFORMULA($J$9))</formula>
    </cfRule>
  </conditionalFormatting>
  <conditionalFormatting sqref="K9:L58">
    <cfRule type="expression" dxfId="1" priority="8">
      <formula>NOT(_xludf.ISFORMULA($K$9))</formula>
    </cfRule>
  </conditionalFormatting>
  <conditionalFormatting sqref="Z9:Z59">
    <cfRule type="expression" dxfId="0" priority="9">
      <formula>NOT(_xludf.ISFORMULA($Z$9))</formula>
    </cfRule>
  </conditionalFormatting>
  <dataValidations count="3">
    <dataValidation type="list" allowBlank="1" showErrorMessage="1" sqref="C9:C58" xr:uid="{249D9F0B-B59B-9D4B-A741-3968E6B5B610}">
      <formula1>$K$65:$K$84</formula1>
    </dataValidation>
    <dataValidation type="list" allowBlank="1" showInputMessage="1" showErrorMessage="1" sqref="M9:M58" xr:uid="{12485D5B-A316-774A-8225-63B5F9BDA754}">
      <formula1>$K$91:$K$96</formula1>
    </dataValidation>
    <dataValidation type="list" allowBlank="1" showErrorMessage="1" sqref="F9:F58" xr:uid="{06D0B848-4C20-254E-856C-B916E136B0A7}">
      <formula1>$K$103:$K$108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BC3-9EAE-DD4A-A168-833F4A8BEF01}">
  <dimension ref="A1:Z29"/>
  <sheetViews>
    <sheetView showGridLines="0" workbookViewId="0"/>
  </sheetViews>
  <sheetFormatPr baseColWidth="10" defaultRowHeight="13"/>
  <cols>
    <col min="1" max="1" width="4.6640625" customWidth="1"/>
    <col min="2" max="2" width="107.83203125" customWidth="1"/>
  </cols>
  <sheetData>
    <row r="1" spans="1:26" ht="28">
      <c r="A1" s="26"/>
      <c r="B1" s="141" t="s">
        <v>166</v>
      </c>
      <c r="C1" s="221"/>
    </row>
    <row r="2" spans="1:26">
      <c r="B2" s="222" t="s">
        <v>204</v>
      </c>
      <c r="C2" s="221"/>
    </row>
    <row r="3" spans="1:26" ht="12.75" customHeight="1">
      <c r="A3" s="174" t="s">
        <v>169</v>
      </c>
      <c r="B3" s="174" t="s">
        <v>167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spans="1:26" ht="12.75" customHeight="1">
      <c r="B4" s="109" t="s">
        <v>195</v>
      </c>
      <c r="C4" s="175"/>
    </row>
    <row r="5" spans="1:26" s="176" customFormat="1" ht="12.75" customHeight="1">
      <c r="B5" s="176" t="s">
        <v>196</v>
      </c>
    </row>
    <row r="6" spans="1:26" ht="12.75" customHeight="1">
      <c r="B6" s="109" t="s">
        <v>197</v>
      </c>
    </row>
    <row r="7" spans="1:26" ht="12.75" customHeight="1"/>
    <row r="8" spans="1:26" ht="12.75" customHeight="1">
      <c r="A8" s="174" t="s">
        <v>170</v>
      </c>
      <c r="B8" s="174" t="s">
        <v>168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</row>
    <row r="9" spans="1:26" ht="12.75" customHeight="1">
      <c r="B9" s="109" t="s">
        <v>198</v>
      </c>
      <c r="C9" s="175"/>
    </row>
    <row r="10" spans="1:26" ht="12.75" customHeight="1">
      <c r="B10" s="109" t="s">
        <v>178</v>
      </c>
      <c r="C10" s="175"/>
    </row>
    <row r="11" spans="1:26" ht="12.75" customHeight="1">
      <c r="B11" s="109"/>
    </row>
    <row r="12" spans="1:26" ht="12.75" customHeight="1">
      <c r="A12" s="177" t="s">
        <v>171</v>
      </c>
      <c r="B12" s="177" t="s">
        <v>199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12.75" customHeight="1">
      <c r="A13" s="178"/>
      <c r="B13" s="178" t="s">
        <v>200</v>
      </c>
    </row>
    <row r="14" spans="1:26" ht="12.75" customHeight="1"/>
    <row r="15" spans="1:26" ht="12.75" customHeight="1">
      <c r="A15" s="174" t="s">
        <v>174</v>
      </c>
      <c r="B15" s="174" t="s">
        <v>172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spans="1:26" ht="12.75" customHeight="1">
      <c r="B16" s="109" t="s">
        <v>176</v>
      </c>
    </row>
    <row r="17" spans="1:26" ht="12.75" customHeight="1">
      <c r="B17" s="95" t="s">
        <v>179</v>
      </c>
    </row>
    <row r="18" spans="1:26" ht="12.75" customHeight="1"/>
    <row r="19" spans="1:26" ht="12.75" customHeight="1">
      <c r="A19" s="174" t="s">
        <v>175</v>
      </c>
      <c r="B19" s="174" t="s">
        <v>173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spans="1:26" ht="12.75" customHeight="1">
      <c r="B20" s="95" t="s">
        <v>192</v>
      </c>
    </row>
    <row r="21" spans="1:26" ht="12.75" customHeight="1"/>
    <row r="22" spans="1:26">
      <c r="A22" s="142" t="s">
        <v>184</v>
      </c>
      <c r="B22" s="142" t="s">
        <v>186</v>
      </c>
    </row>
    <row r="23" spans="1:26">
      <c r="B23" s="26" t="s">
        <v>201</v>
      </c>
    </row>
    <row r="24" spans="1:26">
      <c r="B24" s="26" t="s">
        <v>202</v>
      </c>
    </row>
    <row r="26" spans="1:26" s="142" customFormat="1">
      <c r="A26" s="142" t="s">
        <v>185</v>
      </c>
      <c r="B26" s="142" t="s">
        <v>193</v>
      </c>
    </row>
    <row r="27" spans="1:26">
      <c r="B27" s="26" t="s">
        <v>203</v>
      </c>
    </row>
    <row r="28" spans="1:26">
      <c r="B28" s="26" t="s">
        <v>194</v>
      </c>
    </row>
    <row r="29" spans="1:26">
      <c r="B2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Generic example &amp; notes</vt:lpstr>
      <vt:lpstr>Blank template</vt:lpstr>
      <vt:lpstr>Office example</vt:lpstr>
      <vt:lpstr>Light industrial example</vt:lpstr>
      <vt:lpstr>Q&amp;A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Field</cp:lastModifiedBy>
  <dcterms:created xsi:type="dcterms:W3CDTF">2025-11-05T17:10:55Z</dcterms:created>
  <dcterms:modified xsi:type="dcterms:W3CDTF">2025-12-22T11:57:21Z</dcterms:modified>
</cp:coreProperties>
</file>